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ceC\Desktop\2023 domes lēmumi\protokols Nr. 2 31.01.2023\"/>
    </mc:Choice>
  </mc:AlternateContent>
  <bookViews>
    <workbookView xWindow="-120" yWindow="-120" windowWidth="29040" windowHeight="15840"/>
  </bookViews>
  <sheets>
    <sheet name="Lapa1" sheetId="1" r:id="rId1"/>
  </sheets>
  <definedNames>
    <definedName name="_xlnm._FilterDatabase" localSheetId="0" hidden="1">Lapa1!$A$1:$L$114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6" i="1" l="1"/>
  <c r="D76" i="1"/>
  <c r="E77" i="1" l="1"/>
  <c r="D77" i="1"/>
  <c r="E98" i="1"/>
  <c r="D98" i="1"/>
  <c r="D96" i="1"/>
  <c r="E96" i="1"/>
  <c r="H88" i="1" l="1"/>
  <c r="D88" i="1"/>
  <c r="F88" i="1" s="1"/>
  <c r="D26" i="1" l="1"/>
  <c r="F26" i="1" s="1"/>
  <c r="F16" i="1"/>
  <c r="E64" i="1" l="1"/>
  <c r="E61" i="1"/>
  <c r="D80" i="1" l="1"/>
  <c r="E80" i="1"/>
  <c r="F80" i="1"/>
  <c r="G80" i="1"/>
  <c r="H80" i="1"/>
  <c r="C80" i="1"/>
  <c r="D101" i="1"/>
  <c r="E101" i="1"/>
  <c r="F101" i="1"/>
  <c r="G101" i="1"/>
  <c r="H101" i="1"/>
  <c r="D112" i="1"/>
  <c r="E112" i="1"/>
  <c r="F112" i="1"/>
  <c r="G112" i="1"/>
  <c r="H112" i="1"/>
  <c r="C112" i="1"/>
  <c r="D70" i="1"/>
  <c r="E70" i="1"/>
  <c r="F70" i="1"/>
  <c r="G70" i="1"/>
  <c r="H70" i="1"/>
  <c r="C70" i="1"/>
  <c r="D60" i="1"/>
  <c r="F60" i="1"/>
  <c r="G60" i="1"/>
  <c r="H60" i="1"/>
  <c r="C60" i="1"/>
  <c r="D31" i="1"/>
  <c r="E31" i="1"/>
  <c r="F31" i="1"/>
  <c r="G31" i="1"/>
  <c r="H31" i="1"/>
  <c r="C31" i="1"/>
  <c r="D18" i="1"/>
  <c r="E18" i="1"/>
  <c r="F18" i="1"/>
  <c r="G18" i="1"/>
  <c r="H18" i="1"/>
  <c r="C18" i="1"/>
  <c r="D4" i="1"/>
  <c r="E4" i="1"/>
  <c r="F4" i="1"/>
  <c r="G4" i="1"/>
  <c r="H4" i="1"/>
  <c r="E62" i="1"/>
  <c r="E60" i="1" s="1"/>
  <c r="E59" i="1" l="1"/>
  <c r="G79" i="1"/>
  <c r="C59" i="1"/>
  <c r="H79" i="1"/>
  <c r="D79" i="1"/>
  <c r="F79" i="1"/>
  <c r="E79" i="1"/>
  <c r="H3" i="1"/>
  <c r="D3" i="1"/>
  <c r="F3" i="1"/>
  <c r="E3" i="1"/>
  <c r="G3" i="1"/>
  <c r="F59" i="1"/>
  <c r="H59" i="1"/>
  <c r="D59" i="1"/>
  <c r="G59" i="1"/>
  <c r="C5" i="1"/>
  <c r="C4" i="1" s="1"/>
  <c r="C3" i="1" s="1"/>
  <c r="C111" i="1"/>
  <c r="C110" i="1"/>
  <c r="C101" i="1" s="1"/>
  <c r="C79" i="1" s="1"/>
</calcChain>
</file>

<file path=xl/sharedStrings.xml><?xml version="1.0" encoding="utf-8"?>
<sst xmlns="http://schemas.openxmlformats.org/spreadsheetml/2006/main" count="432" uniqueCount="292">
  <si>
    <t>Projekta nosaukums</t>
  </si>
  <si>
    <t>Indikatīvā summa (Euro)</t>
  </si>
  <si>
    <t>Finansējums 2022</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</si>
  <si>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</si>
  <si>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</si>
  <si>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</si>
  <si>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</si>
  <si>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</si>
  <si>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</si>
  <si>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</si>
  <si>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</si>
  <si>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</si>
  <si>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Centrālā administrācija</t>
  </si>
  <si>
    <t>RV 1.1.3.</t>
  </si>
  <si>
    <t>Ļaudonas vidusskolas energoefektivitātes projekts</t>
  </si>
  <si>
    <t>Uzlabota ēkas energoefektivitāte – fasādes atjaunošana, logu nomaiņa.</t>
  </si>
  <si>
    <t>Ļaudonas pagasta pārvalde</t>
  </si>
  <si>
    <t>Madonas novada Liezēres pamatskolas sporta zāles un palīgtelpu atjaunošana. Jumta seguma nomaiņa. Fasādes krāsošana. Ventilācijas sistēmas izbūve.</t>
  </si>
  <si>
    <t>N.p.k.</t>
  </si>
  <si>
    <t>Ēkas (Skolas iela 8, Madona) pielāgošana interešu izglītības funkcijām</t>
  </si>
  <si>
    <t>Madonas Bērnu un jauniešu centra interešu izglītības pulciņu norises vietas izveide.</t>
  </si>
  <si>
    <t>J.Norviļa Madonas mūzikas skolas pārbūve</t>
  </si>
  <si>
    <t>Būvprojekta izstrāde.</t>
  </si>
  <si>
    <t>Barkavas pagasta pārvalde</t>
  </si>
  <si>
    <t>Ērgļu apvienības pārvalde</t>
  </si>
  <si>
    <t>Praulienas PII baseina remonts</t>
  </si>
  <si>
    <t>Baseina tilpnes hidroizolācijas materiāla ieklāšana, filtru nomaiņa.</t>
  </si>
  <si>
    <t>Praulienas pagasta pārvalde</t>
  </si>
  <si>
    <t>Ērgļu vidusskolas ēkas vienkāršotā fasādes atjaunošana</t>
  </si>
  <si>
    <t>Atjaunota Ērgļu vidusskolas ēkas fasāde.</t>
  </si>
  <si>
    <t>Ērgļu vidusskolas telpu un apkārtnes pārbūve</t>
  </si>
  <si>
    <t>Telpu projektēšana un pārbūve sporta zālē, izveidojot jaunsargu kabinetu, trenažieru telpu un vējtveri pie ieejas. Sporta laukuma drenāža, skrejceļu atjaunošana, mazēkas izbūve sporta inventāram un aprīkojumam.</t>
  </si>
  <si>
    <t>Atbalsts izglītojamo individuālo kompetenču attīstībai</t>
  </si>
  <si>
    <t>Nodrošināta izglītības pakalpojumu daudzveidība, uzlabojot izglītojamo kompetences un mācību sasniegumus.</t>
  </si>
  <si>
    <t>RV 1.1.1.</t>
  </si>
  <si>
    <t>Cesvaines apvienības pārvalde</t>
  </si>
  <si>
    <t>VTP 1.2. Sociāli nodrošinātas un veselīgas sabiedrības veidošana</t>
  </si>
  <si>
    <t>Veselības veicināšanas pasākumi Madonas novadā</t>
  </si>
  <si>
    <t>Veiktas plānotās veselības veicināšanas aktivitātes projekta ietvaros.</t>
  </si>
  <si>
    <t>Madonas novada Sociālais dienests</t>
  </si>
  <si>
    <t>RV 1.2.3.</t>
  </si>
  <si>
    <t>Veselai un laimīgai ģimenei Cesvaines novadā</t>
  </si>
  <si>
    <t>Uzlabota pieejamība veselības veicināšanas un slimību profilakses pakalpojumiem.</t>
  </si>
  <si>
    <t>RV 1.2.1.</t>
  </si>
  <si>
    <t>Mārcienas pansionāta pakalpojumu pieejamības un energoefektivitātes uzlabošanas pasākumi</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</si>
  <si>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</si>
  <si>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</si>
  <si>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Veikta sociālas aprūpes centra vienkāršotā atjaunošana Rupsalā, Ošupes pagastā.</t>
  </si>
  <si>
    <t>Lifta izbūve sociālās aprūpes centrā “Kastaņas”</t>
  </si>
  <si>
    <t>Izbūvēts lifts sociālās aprūpes centra “Kastaņas” ēkai, Sausnējas pagastā.</t>
  </si>
  <si>
    <t>Samazināti ēkas siltuma zudumi un izdevumi par apkuri. Samazināta CO2 emisija.</t>
  </si>
  <si>
    <t>Sociālā dienesta un sociālā aprūpes centra infrastruktūras uzlabošana Lubānā</t>
  </si>
  <si>
    <t>Lubānas apvienības pārvalde</t>
  </si>
  <si>
    <t>Liezēres pagasta pārvalde</t>
  </si>
  <si>
    <t>RV 1.2.2.</t>
  </si>
  <si>
    <t>Jaunas ģimenes ārsta prakses vietas izveide Cesvainē</t>
  </si>
  <si>
    <t>Izveidota jauna ģimenes ārsta prakses vieta Cesvainē; palielinājies veselības pakalpojumu sniedzēju skaits, pakalpojumu pieejamība.</t>
  </si>
  <si>
    <t>Esošā dzīvojamā fonda labiekārtošana Madonas novadā</t>
  </si>
  <si>
    <t>RV 1.2.4.</t>
  </si>
  <si>
    <t>Dzīvokļu mājas būvniecība Madonā</t>
  </si>
  <si>
    <t>Daudzdzīvokļu mājas būvniecība Madonas pilsētā.</t>
  </si>
  <si>
    <t>Centrālā administrācija / SIA "Madonas namsaimnieks"</t>
  </si>
  <si>
    <t>Mārcienas pagasta pārvalde</t>
  </si>
  <si>
    <t>Ēkas (Meža ielā 5, Mārcienā) jumta un 1/3 ēkas daļas renovācija, ēkas, energoefektivitātes uzlabošana. Siltumtrases pieslēgums.</t>
  </si>
  <si>
    <t>VTP 1.3. Aktīvas sabiedrības veidošana</t>
  </si>
  <si>
    <t>RV 1.3.1.</t>
  </si>
  <si>
    <t>Veikta Muzeja izstāžu zāļu ēkas Skolas ielā 10a pārbūve, nodrošinot vides pieejamību,uzlabota ēkas energoefektivitāte. Novērsta ūdens tecēšana pagraba krātuvēs.</t>
  </si>
  <si>
    <t>RV 1.3.2.</t>
  </si>
  <si>
    <t>RV 1.3.2. RV 2.2.3.</t>
  </si>
  <si>
    <t>Braku muzeja ēku – drēbju klēts, sīklopu kūts, lielās kūts - niedru jumtu atjaunošana</t>
  </si>
  <si>
    <t>Braku muzeja ēku – drēbju klēts, sīklopu kūts, lielās kūts niedru jumtu atjaunošana.</t>
  </si>
  <si>
    <t>Madonas bibliotēka</t>
  </si>
  <si>
    <t>Madonas novada bibliotēku digitalizācijas projekts</t>
  </si>
  <si>
    <t>Ieviesta digitāla sistēma informācijas apmaiņai starp bibliotēkām un klientiem.</t>
  </si>
  <si>
    <t>RV 1.3.3.</t>
  </si>
  <si>
    <t>Sarkaņu pagasta pārvalde</t>
  </si>
  <si>
    <t>Tehniskā projekta izstrāde.</t>
  </si>
  <si>
    <t>Mārcienas kultūras nama remontdarbi</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</si>
  <si>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</si>
  <si>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</si>
  <si>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</si>
  <si>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Degumnieku tautas nama ēkas siltināšana un telpu vienkāršotā pārbūve</t>
  </si>
  <si>
    <t>Lubānas pilsētas kultūras nama paplašināšana</t>
  </si>
  <si>
    <t>Izbūvēta kultūras nama ēkas (Tilta iela 14, Lubānā) piebūve 120 m2 platībā kultūras nama vajadzībām.</t>
  </si>
  <si>
    <t>Apkures katla uzstādīšana tautas namā "Kalnagravas"</t>
  </si>
  <si>
    <t>Uzstādīts jauns apkures katls, akumulācijas tvertne, kurināmā tvertne (papildināta var gan ar pneimo, gan bigbag) un automātiskā kurināmā padeve.</t>
  </si>
  <si>
    <t>Tautas nama "Kalnagravas" telpu vienkāršotā atjaunošana</t>
  </si>
  <si>
    <t>Izveidotas ģērbtuves, dušas un saimniecības telpas TN "Kalnagravas" amatiermākslas kolektīviem un viesiem.</t>
  </si>
  <si>
    <t>Vides pieejamības nodrošināšana Vidzemes kinoteātra telpām</t>
  </si>
  <si>
    <t>Telpu dizaina projekta izstrāde. Novērsti BVKB aizrādījumi un nodrošināta vides pieejamība atbilstoši normatīvu prasībām.</t>
  </si>
  <si>
    <t>"Sporta medicīnas un zinātniskās pētniecības centra „Smileres sils” jaunbūve" projektēšana</t>
  </si>
  <si>
    <t>Privātās publiskās partnerības projekts.</t>
  </si>
  <si>
    <t>RV 1.3.6.</t>
  </si>
  <si>
    <t>Madonas stadiona būvprojekta izstrāde</t>
  </si>
  <si>
    <t>Madonas stadiona būvprojekta minimālā sastāvā izstrāde.</t>
  </si>
  <si>
    <t>Stadiona infrastruktūras izbūve Ļaudonā</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</si>
  <si>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</si>
  <si>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</si>
  <si>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</si>
  <si>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RV 1.3.6.                                                RV 1.3.10.                                                   RV 1.3.11.                                               RV 2.1.1.</t>
  </si>
  <si>
    <t>Peldvietas ierīkošana pie Rāceņa ezera</t>
  </si>
  <si>
    <t>Ierīkota peldvieta pie Rāceņa ezera - zemes iegāde, teritorijas paplašināšana, labiekārtošana.</t>
  </si>
  <si>
    <t>Lazdonas pagasta pārvalde</t>
  </si>
  <si>
    <t>RV 1.3.6.                                             RV 1.3.10.                                           RV 1.3.11.                                             RV 3.3.1.</t>
  </si>
  <si>
    <t>Mīlestības gravas labiekārtošana Madonas pilsētā</t>
  </si>
  <si>
    <t>Būvdarbi - komunikāciju, gājēju celiņu, skatu platformu, ūdenstilpnes krastu un vides klases izbūve (1., 2. kārta).</t>
  </si>
  <si>
    <t>RV 2.2.3.</t>
  </si>
  <si>
    <t>RV 2.1.1.</t>
  </si>
  <si>
    <t>RV 1.3.11.
RV 2.2.3.
RV 2.1.1.</t>
  </si>
  <si>
    <t>RV 1.3.6.
RV 1.3.11.
RV 2.1.1</t>
  </si>
  <si>
    <t>RV 1.3.12.</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</si>
  <si>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</si>
  <si>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</si>
  <si>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</si>
  <si>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</si>
  <si>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VTP 2.1. Uzņēmējdarbības un nodarbinātības sekmēšana</t>
  </si>
  <si>
    <t>Tirgus laukums Ērgļu pilsētciematā</t>
  </si>
  <si>
    <t>Tirgus laukuma un tam pieguļošās teritorijas izbūve un labiekārtošana Stacijas ielā, Ērgļos.</t>
  </si>
  <si>
    <t>RV 2.1.1.                 RV 2.1.2.</t>
  </si>
  <si>
    <t>Madonas pilsētas centra tematiskā plāna un detālplānojuma izstrāde, teritorijas labiekārtošana.</t>
  </si>
  <si>
    <t xml:space="preserve">
RV 2.1.1.
RV 2.1.2.</t>
  </si>
  <si>
    <t>Publisko ceļu pārbūve un komunikāciju izbūve, piekļuves un sabiedrisko pakalpojumu nodrošināšanai ražošanas uzņēmumiem Madonas novada teritorijā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</si>
  <si>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</si>
  <si>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</si>
  <si>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</si>
  <si>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Mētrienas pamatskolas pārbūve par biroja ēku - veikta projektēšana, būvdarbi.</t>
  </si>
  <si>
    <t>Automātiskā ugunsgrēka atklāšanas un trauksmes signalizācijas projektēšana un izbūve administrācijai ēkai Saieta laukumā 1, Madonā</t>
  </si>
  <si>
    <t>Izstrādāts būvprojekts un izbūvēta automātiskā ugunsgrēka atklāšanas un trauksmes signalizācija administrācijas ēkai Saieta laukumā 1, Madonā.</t>
  </si>
  <si>
    <t>VTP 2.2. Tūrisma uzņēmējdarbības sekmēšana</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</si>
  <si>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</si>
  <si>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</si>
  <si>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</si>
  <si>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</si>
  <si>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</si>
  <si>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Vestienas pagasta pārvalde</t>
  </si>
  <si>
    <t>RV 2.2.5.</t>
  </si>
  <si>
    <t>Ēkas (Pils ielā 4 , Cesvainē) renovācija</t>
  </si>
  <si>
    <t>Putnu, sniega, pils un etnogrāfijas parki – Vidzemes tūrisma attīstības veicinātāji (reģionālais projekts)</t>
  </si>
  <si>
    <t>Labiekārtota infrastruktūra 4 kultūrvēsturiskā mantojuma un tūrisma objektos Madonas novadā.</t>
  </si>
  <si>
    <t>Vidzemes piļu un muižu parku publiskās ārtelpas attīstība (reģionālais projekts)</t>
  </si>
  <si>
    <t>Veikti ieguldījumi Cesvaines pilsmuižas parkā.</t>
  </si>
  <si>
    <t>Alūksnes novada pašvaldība un VPR pašvaldības</t>
  </si>
  <si>
    <t>SM3 Sekmēt teritorijas sasniedzamību un vides resursu ilgtspējīgu attīstību</t>
  </si>
  <si>
    <t>VTP 3.1. Transporta infrastruktūras uzlabošana</t>
  </si>
  <si>
    <t>Gājēju celiņa izbūve Melioratoru ielā, Kusā</t>
  </si>
  <si>
    <t>Gājēju celiņa izbūve Melioratoru ielā, Kusā (1.5m platumā, 400m garumā), ceļa seguma maiņa.</t>
  </si>
  <si>
    <t>Aronas pagasta pārvalde</t>
  </si>
  <si>
    <t>RV 3.1.1.
RV 3.1.2.</t>
  </si>
  <si>
    <t>RV 3.1.1.</t>
  </si>
  <si>
    <t>Gājēju celiņa izbūve, Praulienas ciemā</t>
  </si>
  <si>
    <t>Gājēju celiņa izbūve Praulienā no skolas uz PII, no Centra ielas uz PII (būvprojekts, labiekārtošana).</t>
  </si>
  <si>
    <t>Rūpniecības ielas Madonā (posmā no Augu ielas līdz dzelzceļa pārbrauktuvei) atjaunošana un būvuzraudzība</t>
  </si>
  <si>
    <t>Atjaunots Rūpniecības ielas segums Madonā (posmā no Augu ielas līdz dzelzceļa pārbrauktuvei).</t>
  </si>
  <si>
    <t>Izbūvēts velo ceļš 1 km garumā no Lazdonas līdz Madonas robežai.</t>
  </si>
  <si>
    <t>Parka ielas asfaltēšana Biksērē</t>
  </si>
  <si>
    <t>Noasfaltēta Parka iela starp vairākām lauku viensētām, ko izmanto arī nokļūšanai uz mazdārziņiem, kūtiņām (20 cm nesošās kārtas izbūve, 6 cm karstais asfalts).</t>
  </si>
  <si>
    <t>RV 3.1.2.</t>
  </si>
  <si>
    <t>Ielu un ietvju remonts un asfaltēšana Ērgļu ciemā</t>
  </si>
  <si>
    <t>Tiltu rekonstrukcija Cesvaines apvienības pārvaldes teritorijā</t>
  </si>
  <si>
    <t>Veikta tilta rekonstrukcija pār Sūlas upi, Teļastu tilta un Lejasputniņi–Kārkli tilta remonts. Atjaunots Līkais tilts.</t>
  </si>
  <si>
    <t>RV 2.1.1.                   RV 3.1.1.</t>
  </si>
  <si>
    <t>RV 2.1.1.                RV 3.1.1.</t>
  </si>
  <si>
    <t>Tilta nojaukšana un pārbrauktuves izbūve, Rosība, Barkavas pagasts</t>
  </si>
  <si>
    <t>Elektrotransporta uzlādes staciju izveide</t>
  </si>
  <si>
    <t>Izveidotas 4 jaunas elektrouzlādes stacijas Madonas novada teritorijā.</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</si>
  <si>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</si>
  <si>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</si>
  <si>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</si>
  <si>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</si>
  <si>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</si>
  <si>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</si>
  <si>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</si>
  <si>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</si>
  <si>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</si>
  <si>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</si>
  <si>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</si>
  <si>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</si>
  <si>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</si>
  <si>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Rekonstruēti artēziskie urbumi “Gaitas” un “Darbnīcas” Jumurdas pagastā.</t>
  </si>
  <si>
    <t>Ūdenssaimniecības attīstības 3. kārta Vestienas ciemā, Vestienas pagastā</t>
  </si>
  <si>
    <t>Ūdenssaimniecības attīstība Vestienas ciemā.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</si>
  <si>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</si>
  <si>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</si>
  <si>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</si>
  <si>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Dūņu centra izveide Madonā.</t>
  </si>
  <si>
    <t>Energoefektīva apgaismojuma uzstādīšana Ērgļos</t>
  </si>
  <si>
    <t>16 800.00</t>
  </si>
  <si>
    <t>Reģionālās energopārvaldības sistēmas izveide (reģionālais projekts)</t>
  </si>
  <si>
    <t>Dokumentācijas izstrāde energoauditam un topogrāfisko plānu izstrāde pašvaldības ēkām Mārcienā.</t>
  </si>
  <si>
    <t>VTP 3.3. Vides resursu ilgtspējīgas attīstības sekmēšana</t>
  </si>
  <si>
    <t>RV 3.3.1.</t>
  </si>
  <si>
    <t>Teritorijas plānojuma izstrāde Madonas novadam</t>
  </si>
  <si>
    <t>Izstrādāts Madonas novada teritorijas plānojums.</t>
  </si>
  <si>
    <t>Izstrādāti Madonas novada pašvaldības valdījumā esošo ezeru apsaimniekošanas plāni.</t>
  </si>
  <si>
    <t>Finansējums 2023</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</si>
  <si>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</si>
  <si>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</si>
  <si>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Gulbenes novada pašvaldība, Alūksnes novada pašavdlība un pārējās VPR pašvaldības</t>
  </si>
  <si>
    <t>Uzstādīti energotaupīgie LED gaismekļi Ērgļos – Parka, Zaļās,  Cēsu, Blaumaņa ielās.</t>
  </si>
  <si>
    <t xml:space="preserve">Ventilācijas sistēmas izbūve. </t>
  </si>
  <si>
    <t>Madonas novada pašvaldības valdījumā esošo publlisko ūdeņu apsaimniekošanas plānu izstrāde</t>
  </si>
  <si>
    <t xml:space="preserve">Liezēres pamatskolas sporta zāles </t>
  </si>
  <si>
    <t>Rotaļlaukumu rekonstrukcija Madonas novada pirmskolas izglītības iestādēs</t>
  </si>
  <si>
    <t>Barkavas kultūras nama pārbūves tehniskā projekta izstrāde un pārbūve</t>
  </si>
  <si>
    <t>Veikti pārbūves darbi.</t>
  </si>
  <si>
    <t>Degumnieku tautas nama pagrabstāva izbūve, projekta aktualizācija un izbūve</t>
  </si>
  <si>
    <t xml:space="preserve">Būvprojekta izstrāde, </t>
  </si>
  <si>
    <t>Krasta iela, Daugavas iela, Estrādes iela, Kalpaka ielas (t.sk. veloceliņa) projektēšana</t>
  </si>
  <si>
    <t>Veloceliņa izbūve no Lazdonas līdz Madonas robežai projektēšana</t>
  </si>
  <si>
    <t>Izstrādāts tilta nojaukšanas un pārbrauktuves izbūves projektēšana un veikti būvdarbi.</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</si>
  <si>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</si>
  <si>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</si>
  <si>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</si>
  <si>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</si>
  <si>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</si>
  <si>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</si>
  <si>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Barkavas pamatskolā, Degumnieku pamatskola, Ēkas (Avotu ielā 3, Ļaudonā) ventilācijas sistēmas remontdarbi</t>
  </si>
  <si>
    <t>Ventilācijas sistēmas pārbūves un izbūves darbi Madonas novada pašvaldības ēkās</t>
  </si>
  <si>
    <t>Ēkas (Meža iela 5, Mārciena) jumta un 1/3 ēkas daļas renovācija, deinctitucionalizācijas dzīvokļu izbūve -ēkas energoefektivitātes uzlabošana, siltumtrases pieslēgums</t>
  </si>
  <si>
    <t>RV 3.1.1.                   RV 3.1.2.</t>
  </si>
  <si>
    <t>Ielu un veloceliņu projektēšana Madonas pilsētā</t>
  </si>
  <si>
    <t>Vestienas aizsargājamo ainavu apvidus ainavu plāna izstrāde</t>
  </si>
  <si>
    <t>Izstrādāts Vestienas aizsargājamo ainavu apvidus ainavu  plāns.</t>
  </si>
  <si>
    <t>Rūpnieciskās ražošanas infrastruktūras attīstība uzņēmējdarbības atbalstam Madonas novadā</t>
  </si>
  <si>
    <t>Transporta infrastruktūras un inženierkomunikāciju pārbūve/izbūve, nodrošināta piekļuve uzņēmumiem un tiem nepieciešamie sabiedriskie pakalpojumi; Atjaunota degradētā teritorija vismas 10 ha platībā Madonas pilsētā, Lubānas pilsētā, Ērgļu pagastā. Labiekārtošana, uzņēmējdarbībai piemērotu ēku būvniecība. Nekustamā īpašuma iegāde. Izveidots "zaļais" industriālais parks.</t>
  </si>
  <si>
    <t xml:space="preserve"> Madonas pilsētas centra teritorijas attīstības  koncepta izstrāde uzņēmējdarbības atbalstam. </t>
  </si>
  <si>
    <t>Pārbūvēti pašvaldības autoceļi, izbūvētas komunikācijas, piesaistītas privātās investīcijas, nodrošināta mobilitāte, radītas jaunas darba vietas Cesvainē, Cesvaines pagastā, Madonā, Lubānā, Ērgļu pagastā, Barkavas pagastā.</t>
  </si>
  <si>
    <t>Biznesa centra aprīkojuma iegāde, telpu pielāgošanai uzņēmējdarbības vajadzībām, Saieta laukumā 2A, Madonā</t>
  </si>
  <si>
    <t>RV 1.3.6.                   RV 1.3.7.                    RV 2.2.3.</t>
  </si>
  <si>
    <t>Veikta rotaļu laukumu pārbūve PII visā Madonas novada teritorijā (atbilstoši normatīvu prasībām).</t>
  </si>
  <si>
    <t>Energoefektivitātes uzlabošanas pasākumi Lubānas vidusskolā</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</si>
  <si>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</si>
  <si>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</si>
  <si>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 xml:space="preserve">Lubānas vidusskolai veikta ēkas energoefektivitātes. paaugstināšana – atjaunota ārējā fasāde, nomainīti logi sporta zālē un ēdamzālē. Izstrādāts būvprojekts. Būvdarbi. </t>
  </si>
  <si>
    <t xml:space="preserve">“Energoefektivitātes paaugstināšanas pasākumi “Kastaņas”, Sausnējas pagasts, Madonas novads” </t>
  </si>
  <si>
    <t>RV 1.2.4.             RV 2.1.1.</t>
  </si>
  <si>
    <t>RV 1.2.4.           RV 2.1.1.</t>
  </si>
  <si>
    <t>Izremontēti dzīvošanai derīgi dzīvokļi – Liezēres pagastā – 3, Ošupē – 4, Degumniekos – 4, Mārcienā – 5, Bērzaunes pagastā – 10, Ļaudonā – 8, Mētrienas pagasts 6 dzīvokļi, Veikti ēku renovācijas darbi, energoefektivitātes uzlabošana, siltumtrases pieslēgums, jumta nomaiņa, inženiertīklu izbūve – ūdens, siltums, kanalizācija. Dzīvokļu kosmētiskais remonts.</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</si>
  <si>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</si>
  <si>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 xml:space="preserve">Tūrisma informācijas punkta izveide, A. Burova muzeja kolekcijas pārcelšana uz atbilstošakām telpām Vestienas ciemā.  </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</si>
  <si>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</si>
  <si>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</si>
  <si>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</si>
  <si>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</si>
  <si>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</si>
  <si>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</si>
  <si>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</si>
  <si>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</si>
  <si>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Atjaunota ēkas (Pils ielā 4, Cesvainē) fasāde, veikts iekštelpu, jumta remonts un logu nomaiņa. Pievilkta siltumtrase, izbūvēta centrālapkure.</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</si>
  <si>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</si>
  <si>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</si>
  <si>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</si>
  <si>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Zemējuma kontūra uz zibens aizsardzības sistēmas izbūve Madonas novada pašvaldības administrācijas ēkai</t>
  </si>
  <si>
    <t xml:space="preserve"> Ielu segumu virsmas apstrāde Madonas novadā</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</si>
  <si>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</si>
  <si>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</si>
  <si>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</si>
  <si>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Madonas novadpētniecības un mākslas muzeja ēkas pārbūve un vides pieejamības nodrošināšana</t>
  </si>
  <si>
    <t>Madonas novada pašvaldības funkciju īstenošanai un pakalpojumu sniegšanai nepieciešamo bezemisiju transportlīdzekļu iegāde</t>
  </si>
  <si>
    <t>Ļaudonas, Lubānas pilsētā,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</si>
  <si>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Izveidots skeitparks Ērgļu ciemā</t>
  </si>
  <si>
    <t>Atjunota Mētrienas estrādes infrastruktūra</t>
  </si>
  <si>
    <t>Leļļu vecmeistara A.Burova kolekcijas pārcelšana uz tautas nams "Dainas" un Vestienas pagasta vēsturiskās telpas izveide</t>
  </si>
  <si>
    <t xml:space="preserve"> Kalna un Lauku ielā Dzelzavā,  Madonas novadā  ūdenssaimniecības un autoceļa  pārbūve</t>
  </si>
  <si>
    <t>Pašvaldības autoceļa Ozolu ielā Dzelzavā asfalta seguma atjaunošana</t>
  </si>
  <si>
    <t>Bērzu iela 25, Aizpurvē, Dzelzavas pagastā piebraucamā ceļa pārbūve</t>
  </si>
  <si>
    <t xml:space="preserve">Ēkas "Piesaules" Dzelzavā, Dzelzavā pārbūve par bibliotēku </t>
  </si>
  <si>
    <t>Veikta piebraucamā ceļa pārbūve Bērzu ielā 25, Aizpurvē, Dzelzavas pagastā</t>
  </si>
  <si>
    <t>Veikta ūdenssaimniecības un ceļa pārbūve J.Ramaņa ielā līdz pieslēgumam valsts autoceļam P 37</t>
  </si>
  <si>
    <t>Jūlija Ramaņa ielā Biksērē līdz pieslēgmam valsts autoceļam P 37 ūdenssaimniecības un autoceļa pārbūve</t>
  </si>
  <si>
    <t>Veikta  pašvaldības autoceļa Ozolu ielā Dzelzavā asfalta seguma atjaunošana</t>
  </si>
  <si>
    <t>SIA "Madonas ūdens", centrālā administrācija</t>
  </si>
  <si>
    <t>Veikta ūdenssaimniecības un autoceļa Kalna un Lauku ielā Dzelzavā pārbūve</t>
  </si>
  <si>
    <t>Projekts "Dārzu pieejamība/Pērles katram"</t>
  </si>
  <si>
    <t>Atpūtas vietas izveidošana Cesvaines pils parkā</t>
  </si>
  <si>
    <t>Centrālā adminitrācija</t>
  </si>
  <si>
    <t>Projekta mērķis ir pastiprināt iepriekš īstenotos projektos sasniegtos rezultātus, lai nodrošinātu uzkrātās pieredzes apmaiņu un pārņemšanu, kā arī padarītu iepriekš īstenoto projektu rezultātus pieejamus un atpazīstamākus plašākai mērķauditorijai.  Projekta ietvaros paredzēts iegādāties aprīkojumu Cesvaines pilij, izstrādāt brošūru ar tūrisma maršrutu,  kopīgi ar citiem sadarbības partneriem organizēt un piedalīties vairākos kultūras pasākumos.</t>
  </si>
  <si>
    <t>Sporta pakalpojuma kvalitātes paaugstināšana Barkavas ciemā</t>
  </si>
  <si>
    <t>Projekta ietvaros paredzēts atjaunot Barkavas pamatskolas sporta zāles ģērbtuves, sakārtotas ūdens un siltuma sistēmas, kanalizācijas sistēma</t>
  </si>
  <si>
    <t>Mētrienas estrādes infrastruktūras  atjaunošana</t>
  </si>
  <si>
    <t>Sauleskalna tautas nama telpu vienkāršota atjaunošana</t>
  </si>
  <si>
    <t xml:space="preserve">Projekta ietvaros paredzēts veikt telpu vienkāršoto pārbūvi, tai skaitā sanitāro mezglu pārbūvi, lai nodrošinātu sagatavošanās procesu amatiermākslas kolektīviem, kā arī dažādu atribūtu un materiālu uzglabāšanai. </t>
  </si>
  <si>
    <t>RV 1.3.8</t>
  </si>
  <si>
    <t>Skeitparka/velotrases izbūve Ērgļu ciemā, Madonas novadā</t>
  </si>
  <si>
    <t>RV1.3.2.</t>
  </si>
  <si>
    <t>RV3.1.1.</t>
  </si>
  <si>
    <t>RV 3.2.1.,   RV 3.1.1.</t>
  </si>
  <si>
    <t>RV 3.1.1.1</t>
  </si>
  <si>
    <t>RV 3.1.1.2</t>
  </si>
  <si>
    <t>RV 3.1.1.3</t>
  </si>
  <si>
    <t>Capitalization of cultural and historical heritage</t>
  </si>
  <si>
    <t xml:space="preserve">Projekta mērķis ir uzlabot Madonas novada pašvaldības funkciju īstenošanu un sniegtos pakalpojumus, galveno uzmanību pievēršot izglītojamo mobilitātei un vienlaikus veicinot skolu tīkla sasniedzamību. Sekundārais mērķis ir veicināt publiskā sektora transporta zaļināšanu Latvijā, investējot bezemisiju transportlīdzekļos. Iegādāti bezemisiju transportlīdzekļi Madonas novada pašvaldības funkciju īstenošanai un pakalpojumu sniegšanai.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</si>
</sst>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86"/>
      <scheme val="minor"/>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5"/>
      <color rgb="FF231F20"/>
      <name val="Tahoma"/>
      <family val="2"/>
      <charset val="186"/>
    </font>
    <font>
      <b/>
      <sz val="11"/>
      <color rgb="FFFF0000"/>
      <name val="Calibri"/>
      <family val="2"/>
      <charset val="186"/>
      <scheme val="minor"/>
    </font>
    <font>
      <sz val="9"/>
      <color theme="1"/>
      <name val="Tahoma"/>
      <family val="2"/>
    </font>
    <font>
      <sz val="9"/>
      <name val="Tahoma"/>
      <family val="2"/>
      <charset val="186"/>
    </font>
  </fonts>
  <fills count="9">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
      <patternFill patternType="solid">
        <fgColor theme="0"/>
        <bgColor indexed="64"/>
      </patternFill>
    </fill>
    <fill>
      <patternFill patternType="solid">
        <fgColor rgb="FFFFFF00"/>
        <bgColor indexed="64"/>
      </patternFill>
    </fill>
  </fills>
  <borders count="45">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FFFFFF"/>
      </top>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style="medium">
        <color rgb="FFFFFFFF"/>
      </right>
      <top/>
      <bottom style="thin">
        <color theme="0"/>
      </bottom>
      <diagonal/>
    </border>
    <border>
      <left style="medium">
        <color rgb="FFFFFFFF"/>
      </left>
      <right style="medium">
        <color rgb="FFFFFFFF"/>
      </right>
      <top style="medium">
        <color rgb="FFFFFFFF"/>
      </top>
      <bottom style="medium">
        <color theme="0"/>
      </bottom>
      <diagonal/>
    </border>
    <border>
      <left/>
      <right style="medium">
        <color rgb="FFFFFFFF"/>
      </right>
      <top style="medium">
        <color rgb="FFFFFFFF"/>
      </top>
      <bottom style="medium">
        <color theme="0"/>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right/>
      <top style="medium">
        <color rgb="FFFFFFFF"/>
      </top>
      <bottom style="medium">
        <color theme="0"/>
      </bottom>
      <diagonal/>
    </border>
    <border>
      <left style="medium">
        <color rgb="FFFFFFFF"/>
      </left>
      <right style="medium">
        <color rgb="FFFFFFFF"/>
      </right>
      <top/>
      <bottom style="medium">
        <color theme="0"/>
      </bottom>
      <diagonal/>
    </border>
    <border>
      <left/>
      <right/>
      <top/>
      <bottom style="medium">
        <color rgb="FFFFFFFF"/>
      </bottom>
      <diagonal/>
    </border>
    <border>
      <left/>
      <right style="medium">
        <color rgb="FFFFFFFF"/>
      </right>
      <top/>
      <bottom style="medium">
        <color theme="0"/>
      </bottom>
      <diagonal/>
    </border>
    <border>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medium">
        <color theme="0" tint="-4.9989318521683403E-2"/>
      </left>
      <right/>
      <top style="medium">
        <color theme="0" tint="-4.9989318521683403E-2"/>
      </top>
      <bottom style="thick">
        <color theme="0"/>
      </bottom>
      <diagonal/>
    </border>
    <border>
      <left/>
      <right style="medium">
        <color theme="0" tint="-4.9989318521683403E-2"/>
      </right>
      <top style="medium">
        <color theme="0" tint="-4.9989318521683403E-2"/>
      </top>
      <bottom/>
      <diagonal/>
    </border>
    <border>
      <left style="thin">
        <color theme="0"/>
      </left>
      <right style="medium">
        <color rgb="FFFFFFFF"/>
      </right>
      <top style="thin">
        <color theme="0"/>
      </top>
      <bottom style="thin">
        <color theme="0"/>
      </bottom>
      <diagonal/>
    </border>
    <border>
      <left/>
      <right style="medium">
        <color rgb="FFFFFFFF"/>
      </right>
      <top style="thin">
        <color theme="0"/>
      </top>
      <bottom style="thin">
        <color theme="0"/>
      </bottom>
      <diagonal/>
    </border>
    <border>
      <left style="medium">
        <color rgb="FFFFFFFF"/>
      </left>
      <right style="medium">
        <color rgb="FFFFFFFF"/>
      </right>
      <top style="thin">
        <color theme="0"/>
      </top>
      <bottom style="thin">
        <color theme="0"/>
      </bottom>
      <diagonal/>
    </border>
    <border>
      <left/>
      <right style="medium">
        <color rgb="FFFFFFFF"/>
      </right>
      <top/>
      <bottom style="thin">
        <color theme="0"/>
      </bottom>
      <diagonal/>
    </border>
    <border>
      <left style="medium">
        <color rgb="FFFFFFFF"/>
      </left>
      <right style="medium">
        <color rgb="FFFFFFFF"/>
      </right>
      <top style="thin">
        <color theme="0"/>
      </top>
      <bottom style="medium">
        <color theme="0"/>
      </bottom>
      <diagonal/>
    </border>
    <border>
      <left style="medium">
        <color rgb="FFFFFFFF"/>
      </left>
      <right style="medium">
        <color theme="0"/>
      </right>
      <top style="thick">
        <color theme="0"/>
      </top>
      <bottom style="medium">
        <color rgb="FFFFFFFF"/>
      </bottom>
      <diagonal/>
    </border>
    <border>
      <left/>
      <right style="medium">
        <color rgb="FFFFFFFF"/>
      </right>
      <top style="medium">
        <color theme="0"/>
      </top>
      <bottom style="medium">
        <color rgb="FFFFFFFF"/>
      </bottom>
      <diagonal/>
    </border>
    <border>
      <left style="medium">
        <color rgb="FFFFFFFF"/>
      </left>
      <right style="medium">
        <color theme="0"/>
      </right>
      <top/>
      <bottom style="medium">
        <color rgb="FFFFFFFF"/>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s>
  <cellStyleXfs count="1">
    <xf numFmtId="0" fontId="0" fillId="0" borderId="0"/>
  </cellStyleXfs>
  <cellXfs count="167">
    <xf numFmtId="0" fontId="0" fillId="0" borderId="0" xfId="0"/>
    <xf numFmtId="0" fontId="1" fillId="2"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5" borderId="6" xfId="0" applyFont="1" applyFill="1" applyBorder="1" applyAlignment="1">
      <alignment vertical="center" wrapText="1"/>
    </xf>
    <xf numFmtId="0" fontId="4" fillId="6" borderId="6" xfId="0" applyFont="1" applyFill="1" applyBorder="1" applyAlignment="1">
      <alignment vertical="center" wrapText="1"/>
    </xf>
    <xf numFmtId="0" fontId="0" fillId="0" borderId="0" xfId="0" applyAlignment="1">
      <alignment horizontal="center" vertical="center"/>
    </xf>
    <xf numFmtId="0" fontId="4" fillId="6" borderId="3" xfId="0" applyFont="1" applyFill="1" applyBorder="1" applyAlignment="1">
      <alignment vertical="center" wrapText="1"/>
    </xf>
    <xf numFmtId="0" fontId="5" fillId="6" borderId="3"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5" borderId="5" xfId="0" applyFont="1" applyFill="1" applyBorder="1" applyAlignment="1">
      <alignment vertical="center" wrapText="1"/>
    </xf>
    <xf numFmtId="0" fontId="4" fillId="6" borderId="5" xfId="0" applyFont="1" applyFill="1" applyBorder="1" applyAlignment="1">
      <alignment vertical="center" wrapText="1"/>
    </xf>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0" borderId="9" xfId="0" applyBorder="1"/>
    <xf numFmtId="0" fontId="0" fillId="0" borderId="10" xfId="0" applyBorder="1"/>
    <xf numFmtId="0" fontId="4" fillId="6" borderId="2" xfId="0" applyFont="1" applyFill="1" applyBorder="1" applyAlignment="1">
      <alignment vertical="center" wrapText="1"/>
    </xf>
    <xf numFmtId="0" fontId="4" fillId="5" borderId="2" xfId="0" applyFont="1" applyFill="1" applyBorder="1" applyAlignment="1">
      <alignment vertical="center" wrapText="1"/>
    </xf>
    <xf numFmtId="0" fontId="4" fillId="6" borderId="1" xfId="0" applyFont="1" applyFill="1" applyBorder="1" applyAlignment="1">
      <alignment vertical="center" wrapText="1"/>
    </xf>
    <xf numFmtId="0" fontId="4" fillId="6"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4" borderId="3" xfId="0" applyFont="1" applyFill="1" applyBorder="1" applyAlignment="1">
      <alignment vertical="center" wrapText="1"/>
    </xf>
    <xf numFmtId="4" fontId="4" fillId="6" borderId="6"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3" fillId="5" borderId="3" xfId="0" applyNumberFormat="1"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4" fontId="5" fillId="6" borderId="6" xfId="0" applyNumberFormat="1" applyFont="1" applyFill="1" applyBorder="1" applyAlignment="1">
      <alignment horizontal="center" vertical="center" wrapText="1"/>
    </xf>
    <xf numFmtId="4" fontId="2" fillId="3" borderId="6" xfId="0" applyNumberFormat="1" applyFont="1" applyFill="1" applyBorder="1" applyAlignment="1">
      <alignment horizontal="center" vertical="center" wrapText="1"/>
    </xf>
    <xf numFmtId="4" fontId="1" fillId="4" borderId="6" xfId="0" applyNumberFormat="1" applyFont="1" applyFill="1" applyBorder="1" applyAlignment="1">
      <alignment horizontal="center" vertical="center" wrapText="1"/>
    </xf>
    <xf numFmtId="0" fontId="4" fillId="5" borderId="0"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2" fontId="4" fillId="5" borderId="3"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4" fontId="5" fillId="5" borderId="3" xfId="0" applyNumberFormat="1" applyFont="1" applyFill="1" applyBorder="1" applyAlignment="1">
      <alignment horizontal="center" vertical="center" wrapText="1"/>
    </xf>
    <xf numFmtId="0" fontId="4" fillId="5" borderId="19" xfId="0" applyFont="1" applyFill="1" applyBorder="1" applyAlignment="1">
      <alignment horizontal="center" vertical="center" wrapText="1"/>
    </xf>
    <xf numFmtId="0" fontId="10" fillId="6" borderId="3" xfId="0" applyFont="1" applyFill="1" applyBorder="1" applyAlignment="1">
      <alignment vertical="center" wrapText="1"/>
    </xf>
    <xf numFmtId="4" fontId="4" fillId="6" borderId="5" xfId="0" applyNumberFormat="1" applyFont="1" applyFill="1" applyBorder="1" applyAlignment="1">
      <alignment horizontal="center" vertical="center" wrapText="1"/>
    </xf>
    <xf numFmtId="4" fontId="2" fillId="3" borderId="8" xfId="0" applyNumberFormat="1"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17" xfId="0" applyFont="1" applyFill="1" applyBorder="1" applyAlignment="1">
      <alignment horizontal="center" vertical="center" wrapText="1"/>
    </xf>
    <xf numFmtId="4" fontId="4" fillId="5" borderId="25" xfId="0" applyNumberFormat="1" applyFont="1" applyFill="1" applyBorder="1" applyAlignment="1">
      <alignment horizontal="center" vertical="center" wrapText="1"/>
    </xf>
    <xf numFmtId="4" fontId="4" fillId="5" borderId="19" xfId="0" applyNumberFormat="1" applyFont="1" applyFill="1" applyBorder="1" applyAlignment="1">
      <alignment horizontal="center" vertical="center" wrapText="1"/>
    </xf>
    <xf numFmtId="4" fontId="4" fillId="5" borderId="26" xfId="0" applyNumberFormat="1" applyFont="1" applyFill="1" applyBorder="1" applyAlignment="1">
      <alignment horizontal="center" vertical="center" wrapText="1"/>
    </xf>
    <xf numFmtId="0" fontId="4" fillId="5" borderId="26"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6"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8" xfId="0" applyFont="1" applyFill="1" applyBorder="1" applyAlignment="1">
      <alignment vertical="center" wrapText="1"/>
    </xf>
    <xf numFmtId="0" fontId="4" fillId="6" borderId="15" xfId="0" applyFont="1" applyFill="1" applyBorder="1" applyAlignment="1">
      <alignment vertical="center" wrapText="1"/>
    </xf>
    <xf numFmtId="0" fontId="4" fillId="5" borderId="26" xfId="0" applyFont="1" applyFill="1" applyBorder="1" applyAlignment="1">
      <alignment vertical="center" wrapText="1"/>
    </xf>
    <xf numFmtId="4" fontId="4" fillId="5" borderId="15" xfId="0" applyNumberFormat="1" applyFont="1" applyFill="1" applyBorder="1" applyAlignment="1">
      <alignment horizontal="center" vertical="center" wrapText="1"/>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0" fontId="4"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0" fillId="0" borderId="0" xfId="0" applyBorder="1"/>
    <xf numFmtId="0" fontId="4" fillId="0" borderId="0" xfId="0" applyFont="1" applyFill="1" applyBorder="1" applyAlignment="1">
      <alignment horizontal="center" vertical="center" wrapText="1"/>
    </xf>
    <xf numFmtId="0" fontId="0" fillId="0" borderId="0" xfId="0" applyFill="1"/>
    <xf numFmtId="0" fontId="8" fillId="0" borderId="0" xfId="0" applyFont="1" applyFill="1" applyAlignment="1"/>
    <xf numFmtId="0" fontId="0" fillId="7" borderId="0" xfId="0" applyFill="1"/>
    <xf numFmtId="0" fontId="4" fillId="6" borderId="31" xfId="0" applyFont="1" applyFill="1" applyBorder="1" applyAlignment="1">
      <alignment horizontal="center" vertical="center" wrapText="1"/>
    </xf>
    <xf numFmtId="0" fontId="4" fillId="6" borderId="32" xfId="0" applyFont="1" applyFill="1" applyBorder="1" applyAlignment="1">
      <alignment vertical="center" wrapText="1"/>
    </xf>
    <xf numFmtId="4" fontId="4" fillId="6" borderId="32" xfId="0" applyNumberFormat="1"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9" fillId="5" borderId="3" xfId="0" applyFont="1" applyFill="1" applyBorder="1" applyAlignment="1">
      <alignment vertical="center" wrapText="1"/>
    </xf>
    <xf numFmtId="0" fontId="9" fillId="5"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4" fontId="5" fillId="5"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4" fontId="4" fillId="6" borderId="15" xfId="0" applyNumberFormat="1" applyFont="1" applyFill="1" applyBorder="1" applyAlignment="1">
      <alignment horizontal="center" vertical="center" wrapText="1"/>
    </xf>
    <xf numFmtId="4" fontId="4" fillId="6" borderId="26" xfId="0" applyNumberFormat="1" applyFont="1" applyFill="1" applyBorder="1" applyAlignment="1">
      <alignment horizontal="center" vertical="center" wrapText="1"/>
    </xf>
    <xf numFmtId="0" fontId="4" fillId="5" borderId="15" xfId="0" applyFont="1" applyFill="1" applyBorder="1" applyAlignment="1">
      <alignment vertical="center" wrapText="1"/>
    </xf>
    <xf numFmtId="0" fontId="3" fillId="6" borderId="26" xfId="0" applyFont="1" applyFill="1" applyBorder="1" applyAlignment="1">
      <alignment horizontal="center" vertical="center" wrapText="1"/>
    </xf>
    <xf numFmtId="4" fontId="4" fillId="6" borderId="25" xfId="0" applyNumberFormat="1"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 fillId="2" borderId="2" xfId="0" applyFont="1" applyFill="1" applyBorder="1" applyAlignment="1">
      <alignment vertical="center" wrapText="1"/>
    </xf>
    <xf numFmtId="4" fontId="4" fillId="6" borderId="6" xfId="0" applyNumberFormat="1" applyFont="1" applyFill="1" applyBorder="1" applyAlignment="1">
      <alignment vertical="center" wrapText="1"/>
    </xf>
    <xf numFmtId="2" fontId="4" fillId="5" borderId="3" xfId="0" applyNumberFormat="1" applyFont="1" applyFill="1" applyBorder="1" applyAlignment="1">
      <alignment vertical="center" wrapText="1"/>
    </xf>
    <xf numFmtId="0" fontId="4" fillId="5" borderId="20" xfId="0" applyFont="1" applyFill="1" applyBorder="1" applyAlignment="1">
      <alignment vertical="center" wrapText="1"/>
    </xf>
    <xf numFmtId="4" fontId="4" fillId="5" borderId="6" xfId="0" applyNumberFormat="1" applyFont="1" applyFill="1" applyBorder="1" applyAlignment="1">
      <alignment vertical="center" wrapText="1"/>
    </xf>
    <xf numFmtId="0" fontId="4" fillId="5" borderId="17" xfId="0" applyFont="1" applyFill="1" applyBorder="1" applyAlignment="1">
      <alignment vertical="center" wrapText="1"/>
    </xf>
    <xf numFmtId="0" fontId="4" fillId="5" borderId="19" xfId="0" applyFont="1" applyFill="1" applyBorder="1" applyAlignment="1">
      <alignment vertical="center" wrapText="1"/>
    </xf>
    <xf numFmtId="4" fontId="4" fillId="6" borderId="1" xfId="0" applyNumberFormat="1" applyFont="1" applyFill="1" applyBorder="1" applyAlignment="1">
      <alignment vertical="center" wrapText="1"/>
    </xf>
    <xf numFmtId="0" fontId="0" fillId="0" borderId="0" xfId="0" applyAlignment="1"/>
    <xf numFmtId="0" fontId="4" fillId="5" borderId="37" xfId="0" applyFont="1" applyFill="1" applyBorder="1" applyAlignment="1">
      <alignment vertical="center" wrapText="1"/>
    </xf>
    <xf numFmtId="0" fontId="4" fillId="5" borderId="36" xfId="0" applyFont="1" applyFill="1" applyBorder="1" applyAlignment="1">
      <alignment horizontal="center" vertical="center" wrapText="1"/>
    </xf>
    <xf numFmtId="0" fontId="4" fillId="6" borderId="38"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4" fontId="4" fillId="5" borderId="0" xfId="0" applyNumberFormat="1" applyFont="1" applyFill="1" applyBorder="1" applyAlignment="1">
      <alignment horizontal="center" vertical="center" wrapText="1"/>
    </xf>
    <xf numFmtId="0" fontId="4" fillId="5" borderId="0" xfId="0" applyFont="1" applyFill="1" applyBorder="1" applyAlignment="1">
      <alignment vertical="center" wrapText="1"/>
    </xf>
    <xf numFmtId="0" fontId="4" fillId="8" borderId="3" xfId="0" applyFont="1" applyFill="1" applyBorder="1" applyAlignment="1">
      <alignment horizontal="center" vertical="center" wrapText="1"/>
    </xf>
    <xf numFmtId="0" fontId="4" fillId="8" borderId="1" xfId="0" applyFont="1" applyFill="1" applyBorder="1" applyAlignment="1">
      <alignment vertical="center" wrapText="1"/>
    </xf>
    <xf numFmtId="4" fontId="4" fillId="8" borderId="6" xfId="0" applyNumberFormat="1"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3" xfId="0" applyFont="1" applyFill="1" applyBorder="1" applyAlignment="1">
      <alignment horizontal="center" vertical="center" wrapText="1"/>
    </xf>
    <xf numFmtId="2" fontId="3" fillId="8" borderId="3" xfId="0" applyNumberFormat="1"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5" xfId="0" applyFont="1" applyFill="1" applyBorder="1" applyAlignment="1">
      <alignment horizontal="center" vertical="center" wrapText="1"/>
    </xf>
    <xf numFmtId="4" fontId="4" fillId="8" borderId="6" xfId="0" applyNumberFormat="1" applyFont="1" applyFill="1" applyBorder="1" applyAlignment="1">
      <alignment vertical="center" wrapText="1"/>
    </xf>
    <xf numFmtId="0" fontId="3" fillId="8" borderId="40" xfId="0" applyFont="1" applyFill="1" applyBorder="1" applyAlignment="1">
      <alignment horizontal="center" vertical="center" wrapText="1"/>
    </xf>
    <xf numFmtId="0" fontId="0" fillId="8" borderId="41" xfId="0" applyFill="1" applyBorder="1" applyAlignment="1">
      <alignment horizontal="center" vertical="center"/>
    </xf>
    <xf numFmtId="0" fontId="0" fillId="8" borderId="42" xfId="0" applyFill="1" applyBorder="1" applyAlignment="1">
      <alignment horizontal="center" vertical="center"/>
    </xf>
    <xf numFmtId="4" fontId="4" fillId="5" borderId="43" xfId="0" applyNumberFormat="1"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8" borderId="39" xfId="0" applyFont="1" applyFill="1" applyBorder="1" applyAlignment="1">
      <alignment horizontal="center" vertical="center" wrapText="1"/>
    </xf>
    <xf numFmtId="0" fontId="0" fillId="8" borderId="39" xfId="0" applyFill="1" applyBorder="1" applyAlignment="1">
      <alignment horizontal="center" vertical="center" wrapText="1"/>
    </xf>
    <xf numFmtId="0" fontId="0" fillId="8" borderId="39" xfId="0" applyFill="1" applyBorder="1" applyAlignment="1">
      <alignment horizontal="center" vertical="center"/>
    </xf>
    <xf numFmtId="4" fontId="4" fillId="8" borderId="39" xfId="0" applyNumberFormat="1" applyFont="1" applyFill="1" applyBorder="1" applyAlignment="1">
      <alignment vertical="center" wrapText="1"/>
    </xf>
    <xf numFmtId="0" fontId="1" fillId="4" borderId="1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6"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colors>
    <mruColors>
      <color rgb="FFD9E8F0"/>
      <color rgb="FFECF3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47625</xdr:colOff>
      <xdr:row>0</xdr:row>
      <xdr:rowOff>59532</xdr:rowOff>
    </xdr:from>
    <xdr:to>
      <xdr:col>16</xdr:col>
      <xdr:colOff>171450</xdr:colOff>
      <xdr:row>1</xdr:row>
      <xdr:rowOff>219075</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3935075" y="59532"/>
          <a:ext cx="2562225" cy="892968"/>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effectLst/>
              <a:latin typeface="Tahoma" panose="020B0604030504040204" pitchFamily="34" charset="0"/>
              <a:ea typeface="Tahoma" panose="020B0604030504040204" pitchFamily="34" charset="0"/>
            </a:rPr>
            <a:t>Pielikums Nr.1</a:t>
          </a:r>
        </a:p>
        <a:p>
          <a:r>
            <a:rPr lang="lv-LV" sz="1100">
              <a:effectLst/>
              <a:latin typeface="Tahoma" panose="020B0604030504040204" pitchFamily="34" charset="0"/>
              <a:ea typeface="Tahoma" panose="020B0604030504040204" pitchFamily="34" charset="0"/>
            </a:rPr>
            <a:t>Madonas novada pašvaldības domes </a:t>
          </a:r>
        </a:p>
        <a:p>
          <a:r>
            <a:rPr lang="lv-LV" sz="1100">
              <a:effectLst/>
              <a:latin typeface="Tahoma" panose="020B0604030504040204" pitchFamily="34" charset="0"/>
              <a:ea typeface="Tahoma" panose="020B0604030504040204" pitchFamily="34" charset="0"/>
            </a:rPr>
            <a:t>31.01.2023. lēmumam Nr.</a:t>
          </a:r>
          <a:r>
            <a:rPr lang="lv-LV" sz="1100" baseline="0">
              <a:effectLst/>
              <a:latin typeface="Tahoma" panose="020B0604030504040204" pitchFamily="34" charset="0"/>
              <a:ea typeface="Tahoma" panose="020B0604030504040204" pitchFamily="34" charset="0"/>
            </a:rPr>
            <a:t> 79</a:t>
          </a:r>
        </a:p>
        <a:p>
          <a:r>
            <a:rPr lang="lv-LV" sz="1100" baseline="0">
              <a:effectLst/>
              <a:latin typeface="Tahoma" panose="020B0604030504040204" pitchFamily="34" charset="0"/>
              <a:ea typeface="Tahoma" panose="020B0604030504040204" pitchFamily="34" charset="0"/>
            </a:rPr>
            <a:t>(protokols Nr. 2, 73. p.)</a:t>
          </a:r>
          <a:endParaRPr lang="lv-LV" sz="1100">
            <a:effectLst/>
            <a:latin typeface="Tahoma" panose="020B0604030504040204" pitchFamily="34" charset="0"/>
            <a:ea typeface="Tahoma" panose="020B0604030504040204" pitchFamily="34" charset="0"/>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5"/>
  <sheetViews>
    <sheetView tabSelected="1" zoomScaleNormal="100" workbookViewId="0">
      <pane ySplit="2" topLeftCell="A99" activePane="bottomLeft" state="frozen"/>
      <selection pane="bottomLeft" activeCell="P2" sqref="P2"/>
    </sheetView>
  </sheetViews>
  <sheetFormatPr defaultRowHeight="15" x14ac:dyDescent="0.25"/>
  <cols>
    <col min="1" max="1" width="9.85546875" style="8" customWidth="1"/>
    <col min="2" max="2" width="34.42578125" style="118" customWidth="1"/>
    <col min="3" max="3" width="18.85546875" style="8" customWidth="1"/>
    <col min="4" max="4" width="12.42578125" style="8" customWidth="1"/>
    <col min="5" max="5" width="16.28515625" style="8" customWidth="1"/>
    <col min="6" max="6" width="14.7109375" style="8" customWidth="1"/>
    <col min="7" max="7" width="13.7109375" style="8" customWidth="1"/>
    <col min="8" max="8" width="13.5703125" style="8" customWidth="1"/>
    <col min="9" max="9" width="9.5703125" style="8" customWidth="1"/>
    <col min="10" max="10" width="37.28515625" style="8" customWidth="1"/>
    <col min="11" max="11" width="16.140625" style="8" customWidth="1"/>
    <col min="12" max="12" width="11.42578125" style="8" customWidth="1"/>
  </cols>
  <sheetData>
    <row r="1" spans="1:12" ht="57.75" customHeight="1" x14ac:dyDescent="0.25">
      <c r="A1" s="1" t="s">
        <v>18</v>
      </c>
      <c r="B1" s="1" t="s">
        <v>0</v>
      </c>
      <c r="C1" s="1" t="s">
        <v>1</v>
      </c>
      <c r="D1" s="1"/>
      <c r="E1" s="1"/>
      <c r="F1" s="1"/>
      <c r="G1" s="1" t="s">
        <v>2</v>
      </c>
      <c r="H1" s="1" t="s">
        <v>194</v>
      </c>
      <c r="I1" s="1" t="s">
        <v>3</v>
      </c>
      <c r="J1" s="1" t="s">
        <v>4</v>
      </c>
      <c r="K1" s="1" t="s">
        <v>5</v>
      </c>
      <c r="L1" s="1" t="s">
        <v>6</v>
      </c>
    </row>
    <row r="2" spans="1:12" ht="57.75" customHeight="1" x14ac:dyDescent="0.25">
      <c r="A2" s="1"/>
      <c r="B2" s="110"/>
      <c r="C2" s="1"/>
      <c r="D2" s="1" t="s">
        <v>7</v>
      </c>
      <c r="E2" s="1" t="s">
        <v>8</v>
      </c>
      <c r="F2" s="1" t="s">
        <v>9</v>
      </c>
      <c r="G2" s="1"/>
      <c r="H2" s="1"/>
      <c r="I2" s="1"/>
      <c r="J2" s="1"/>
      <c r="K2" s="1"/>
      <c r="L2" s="1"/>
    </row>
    <row r="3" spans="1:12" ht="44.25" customHeight="1" thickBot="1" x14ac:dyDescent="0.3">
      <c r="A3" s="157" t="s">
        <v>10</v>
      </c>
      <c r="B3" s="158"/>
      <c r="C3" s="42">
        <f>C4+C18+C31</f>
        <v>16886455.539999999</v>
      </c>
      <c r="D3" s="42">
        <f t="shared" ref="D3:H3" si="0">D4+D18+D31</f>
        <v>3250290.9699999997</v>
      </c>
      <c r="E3" s="42">
        <f t="shared" si="0"/>
        <v>4274333.5600000005</v>
      </c>
      <c r="F3" s="42">
        <f t="shared" si="0"/>
        <v>9012094.4499999993</v>
      </c>
      <c r="G3" s="42">
        <f t="shared" si="0"/>
        <v>2597747.96</v>
      </c>
      <c r="H3" s="42">
        <f t="shared" si="0"/>
        <v>4810490.0199999996</v>
      </c>
      <c r="I3" s="12"/>
      <c r="J3" s="12"/>
      <c r="K3" s="12"/>
      <c r="L3" s="12"/>
    </row>
    <row r="4" spans="1:12" ht="39.75" customHeight="1" thickBot="1" x14ac:dyDescent="0.3">
      <c r="A4" s="159" t="s">
        <v>11</v>
      </c>
      <c r="B4" s="160"/>
      <c r="C4" s="43">
        <f>SUM(C5:C17)</f>
        <v>3029752.1799999997</v>
      </c>
      <c r="D4" s="43">
        <f t="shared" ref="D4:H4" si="1">SUM(D5:D17)</f>
        <v>1350629.62</v>
      </c>
      <c r="E4" s="43">
        <f t="shared" si="1"/>
        <v>893478.56</v>
      </c>
      <c r="F4" s="43">
        <f t="shared" si="1"/>
        <v>885910.45</v>
      </c>
      <c r="G4" s="43">
        <f t="shared" si="1"/>
        <v>678232.93</v>
      </c>
      <c r="H4" s="43">
        <f t="shared" si="1"/>
        <v>1341426.19</v>
      </c>
      <c r="I4" s="35"/>
      <c r="J4" s="35"/>
      <c r="K4" s="35"/>
      <c r="L4" s="35"/>
    </row>
    <row r="5" spans="1:12" ht="24" thickTop="1" thickBot="1" x14ac:dyDescent="0.3">
      <c r="A5" s="120">
        <v>1</v>
      </c>
      <c r="B5" s="119" t="s">
        <v>14</v>
      </c>
      <c r="C5" s="38">
        <f>SUM(D5:F5)</f>
        <v>1176522.44</v>
      </c>
      <c r="D5" s="38">
        <v>654463.62</v>
      </c>
      <c r="E5" s="38">
        <v>522058.82</v>
      </c>
      <c r="F5" s="2"/>
      <c r="G5" s="38">
        <v>541422.93000000005</v>
      </c>
      <c r="H5" s="38">
        <v>581740</v>
      </c>
      <c r="I5" s="2">
        <v>2022</v>
      </c>
      <c r="J5" s="2" t="s">
        <v>15</v>
      </c>
      <c r="K5" s="2" t="s">
        <v>12</v>
      </c>
      <c r="L5" s="2" t="s">
        <v>13</v>
      </c>
    </row>
    <row r="6" spans="1:12" ht="78" customHeight="1" thickBot="1" x14ac:dyDescent="0.3">
      <c r="A6" s="121">
        <v>2</v>
      </c>
      <c r="B6" s="111" t="s">
        <v>201</v>
      </c>
      <c r="C6" s="36">
        <v>140000</v>
      </c>
      <c r="D6" s="36">
        <v>100000</v>
      </c>
      <c r="E6" s="36"/>
      <c r="F6" s="36">
        <v>140266.45000000001</v>
      </c>
      <c r="G6" s="36"/>
      <c r="H6" s="36">
        <v>240266.45</v>
      </c>
      <c r="I6" s="36">
        <v>2022</v>
      </c>
      <c r="J6" s="36" t="s">
        <v>17</v>
      </c>
      <c r="K6" s="36" t="s">
        <v>12</v>
      </c>
      <c r="L6" s="36" t="s">
        <v>13</v>
      </c>
    </row>
    <row r="7" spans="1:12" ht="23.25" thickBot="1" x14ac:dyDescent="0.3">
      <c r="A7" s="47">
        <v>3</v>
      </c>
      <c r="B7" s="112" t="s">
        <v>19</v>
      </c>
      <c r="C7" s="50">
        <v>100000</v>
      </c>
      <c r="D7" s="50">
        <v>100000</v>
      </c>
      <c r="E7" s="50"/>
      <c r="F7" s="50"/>
      <c r="G7" s="50"/>
      <c r="H7" s="50">
        <v>100000</v>
      </c>
      <c r="I7" s="47">
        <v>2022</v>
      </c>
      <c r="J7" s="48" t="s">
        <v>20</v>
      </c>
      <c r="K7" s="48" t="s">
        <v>12</v>
      </c>
      <c r="L7" s="48" t="s">
        <v>13</v>
      </c>
    </row>
    <row r="8" spans="1:12" ht="35.25" customHeight="1" thickBot="1" x14ac:dyDescent="0.3">
      <c r="A8" s="4">
        <v>4</v>
      </c>
      <c r="B8" s="111" t="s">
        <v>21</v>
      </c>
      <c r="C8" s="36">
        <v>68000</v>
      </c>
      <c r="D8" s="36">
        <v>68000</v>
      </c>
      <c r="E8" s="36"/>
      <c r="F8" s="36"/>
      <c r="G8" s="36">
        <v>30000</v>
      </c>
      <c r="H8" s="36">
        <v>38000</v>
      </c>
      <c r="I8" s="49">
        <v>2022</v>
      </c>
      <c r="J8" s="36" t="s">
        <v>22</v>
      </c>
      <c r="K8" s="36" t="s">
        <v>12</v>
      </c>
      <c r="L8" s="36" t="s">
        <v>13</v>
      </c>
    </row>
    <row r="9" spans="1:12" ht="55.5" customHeight="1" thickBot="1" x14ac:dyDescent="0.3">
      <c r="A9" s="85">
        <v>5</v>
      </c>
      <c r="B9" s="80" t="s">
        <v>202</v>
      </c>
      <c r="C9" s="37">
        <v>100000</v>
      </c>
      <c r="D9" s="37">
        <v>100000</v>
      </c>
      <c r="E9" s="39"/>
      <c r="F9" s="39"/>
      <c r="G9" s="39"/>
      <c r="H9" s="37">
        <v>50000</v>
      </c>
      <c r="I9" s="3">
        <v>2022</v>
      </c>
      <c r="J9" s="48" t="s">
        <v>229</v>
      </c>
      <c r="K9" s="3" t="s">
        <v>12</v>
      </c>
      <c r="L9" s="3" t="s">
        <v>13</v>
      </c>
    </row>
    <row r="10" spans="1:12" ht="40.5" customHeight="1" thickBot="1" x14ac:dyDescent="0.3">
      <c r="A10" s="4">
        <v>6</v>
      </c>
      <c r="B10" s="111" t="s">
        <v>215</v>
      </c>
      <c r="C10" s="36">
        <v>70000</v>
      </c>
      <c r="D10" s="36">
        <v>70000</v>
      </c>
      <c r="E10" s="36"/>
      <c r="F10" s="36"/>
      <c r="G10" s="36"/>
      <c r="H10" s="36">
        <v>70000</v>
      </c>
      <c r="I10" s="36">
        <v>2022</v>
      </c>
      <c r="J10" s="36" t="s">
        <v>214</v>
      </c>
      <c r="K10" s="36" t="s">
        <v>24</v>
      </c>
      <c r="L10" s="36" t="s">
        <v>13</v>
      </c>
    </row>
    <row r="11" spans="1:12" ht="23.25" thickBot="1" x14ac:dyDescent="0.3">
      <c r="A11" s="82">
        <v>7</v>
      </c>
      <c r="B11" s="112" t="s">
        <v>25</v>
      </c>
      <c r="C11" s="37">
        <v>30000</v>
      </c>
      <c r="D11" s="37">
        <v>30000</v>
      </c>
      <c r="E11" s="48"/>
      <c r="F11" s="48"/>
      <c r="G11" s="48"/>
      <c r="H11" s="37">
        <v>30000</v>
      </c>
      <c r="I11" s="3">
        <v>2022</v>
      </c>
      <c r="J11" s="48" t="s">
        <v>26</v>
      </c>
      <c r="K11" s="48" t="s">
        <v>27</v>
      </c>
      <c r="L11" s="48" t="s">
        <v>13</v>
      </c>
    </row>
    <row r="12" spans="1:12" ht="23.25" thickBot="1" x14ac:dyDescent="0.3">
      <c r="A12" s="4">
        <v>8</v>
      </c>
      <c r="B12" s="9" t="s">
        <v>28</v>
      </c>
      <c r="C12" s="36">
        <v>106810</v>
      </c>
      <c r="D12" s="36">
        <v>48666</v>
      </c>
      <c r="E12" s="36"/>
      <c r="F12" s="36">
        <v>58144</v>
      </c>
      <c r="G12" s="36">
        <v>106810</v>
      </c>
      <c r="H12" s="36"/>
      <c r="I12" s="4">
        <v>2021</v>
      </c>
      <c r="J12" s="4" t="s">
        <v>29</v>
      </c>
      <c r="K12" s="4" t="s">
        <v>24</v>
      </c>
      <c r="L12" s="4" t="s">
        <v>13</v>
      </c>
    </row>
    <row r="13" spans="1:12" ht="57" thickBot="1" x14ac:dyDescent="0.3">
      <c r="A13" s="85">
        <v>9</v>
      </c>
      <c r="B13" s="112" t="s">
        <v>30</v>
      </c>
      <c r="C13" s="37">
        <v>82000</v>
      </c>
      <c r="D13" s="37">
        <v>82000</v>
      </c>
      <c r="E13" s="48"/>
      <c r="F13" s="48"/>
      <c r="G13" s="48"/>
      <c r="H13" s="37">
        <v>40000</v>
      </c>
      <c r="I13" s="3">
        <v>2023</v>
      </c>
      <c r="J13" s="48" t="s">
        <v>31</v>
      </c>
      <c r="K13" s="48" t="s">
        <v>24</v>
      </c>
      <c r="L13" s="48" t="s">
        <v>13</v>
      </c>
    </row>
    <row r="14" spans="1:12" ht="45.75" thickBot="1" x14ac:dyDescent="0.3">
      <c r="A14" s="4">
        <v>10</v>
      </c>
      <c r="B14" s="9" t="s">
        <v>32</v>
      </c>
      <c r="C14" s="36">
        <v>21419.74</v>
      </c>
      <c r="D14" s="36"/>
      <c r="E14" s="36">
        <v>21419.74</v>
      </c>
      <c r="F14" s="36"/>
      <c r="G14" s="36"/>
      <c r="H14" s="36">
        <v>21419.74</v>
      </c>
      <c r="I14" s="4">
        <v>2022</v>
      </c>
      <c r="J14" s="4" t="s">
        <v>33</v>
      </c>
      <c r="K14" s="4" t="s">
        <v>210</v>
      </c>
      <c r="L14" s="4" t="s">
        <v>34</v>
      </c>
    </row>
    <row r="15" spans="1:12" ht="78.75" customHeight="1" thickBot="1" x14ac:dyDescent="0.3">
      <c r="A15" s="82">
        <v>11</v>
      </c>
      <c r="B15" s="112" t="s">
        <v>230</v>
      </c>
      <c r="C15" s="37">
        <v>485000</v>
      </c>
      <c r="D15" s="37"/>
      <c r="E15" s="37">
        <v>350000</v>
      </c>
      <c r="F15" s="37">
        <v>135000</v>
      </c>
      <c r="G15" s="48"/>
      <c r="H15" s="37">
        <v>20000</v>
      </c>
      <c r="I15" s="3">
        <v>2023</v>
      </c>
      <c r="J15" s="48" t="s">
        <v>233</v>
      </c>
      <c r="K15" s="48" t="s">
        <v>52</v>
      </c>
      <c r="L15" s="48" t="s">
        <v>13</v>
      </c>
    </row>
    <row r="16" spans="1:12" ht="116.25" customHeight="1" thickBot="1" x14ac:dyDescent="0.3">
      <c r="A16" s="4">
        <v>12</v>
      </c>
      <c r="B16" s="9" t="s">
        <v>231</v>
      </c>
      <c r="C16" s="36">
        <v>500000</v>
      </c>
      <c r="D16" s="36">
        <v>75000</v>
      </c>
      <c r="E16" s="36"/>
      <c r="F16" s="36">
        <f>C16-D16</f>
        <v>425000</v>
      </c>
      <c r="G16" s="36"/>
      <c r="H16" s="36"/>
      <c r="I16" s="4">
        <v>2024</v>
      </c>
      <c r="J16" s="4" t="s">
        <v>232</v>
      </c>
      <c r="K16" s="4" t="s">
        <v>52</v>
      </c>
      <c r="L16" s="4" t="s">
        <v>13</v>
      </c>
    </row>
    <row r="17" spans="1:23" ht="52.5" customHeight="1" thickBot="1" x14ac:dyDescent="0.3">
      <c r="A17" s="85">
        <v>13</v>
      </c>
      <c r="B17" s="112" t="s">
        <v>217</v>
      </c>
      <c r="C17" s="37">
        <v>150000</v>
      </c>
      <c r="D17" s="37">
        <v>22500</v>
      </c>
      <c r="E17" s="37"/>
      <c r="F17" s="37">
        <v>127500</v>
      </c>
      <c r="G17" s="37"/>
      <c r="H17" s="37">
        <v>150000</v>
      </c>
      <c r="I17" s="3">
        <v>2022</v>
      </c>
      <c r="J17" s="48" t="s">
        <v>216</v>
      </c>
      <c r="K17" s="48" t="s">
        <v>12</v>
      </c>
      <c r="L17" s="48" t="s">
        <v>13</v>
      </c>
    </row>
    <row r="18" spans="1:23" ht="52.5" customHeight="1" thickBot="1" x14ac:dyDescent="0.3">
      <c r="A18" s="149" t="s">
        <v>36</v>
      </c>
      <c r="B18" s="150"/>
      <c r="C18" s="43">
        <f>SUM(C19:C30)</f>
        <v>9717630.6699999999</v>
      </c>
      <c r="D18" s="43">
        <f t="shared" ref="D18:H18" si="2">SUM(D19:D30)</f>
        <v>990333.13</v>
      </c>
      <c r="E18" s="43">
        <f t="shared" si="2"/>
        <v>2952205</v>
      </c>
      <c r="F18" s="43">
        <f t="shared" si="2"/>
        <v>5775092.5300000003</v>
      </c>
      <c r="G18" s="43">
        <f t="shared" si="2"/>
        <v>182849.26</v>
      </c>
      <c r="H18" s="43">
        <f t="shared" si="2"/>
        <v>2027663.8699999999</v>
      </c>
      <c r="I18" s="23"/>
      <c r="J18" s="23"/>
      <c r="K18" s="23"/>
      <c r="L18" s="83"/>
    </row>
    <row r="19" spans="1:23" ht="52.5" customHeight="1" thickBot="1" x14ac:dyDescent="0.3">
      <c r="A19" s="4">
        <v>14</v>
      </c>
      <c r="B19" s="7" t="s">
        <v>37</v>
      </c>
      <c r="C19" s="36">
        <v>300445</v>
      </c>
      <c r="D19" s="36">
        <v>30000</v>
      </c>
      <c r="E19" s="36">
        <v>270445</v>
      </c>
      <c r="F19" s="27"/>
      <c r="G19" s="36">
        <v>40000</v>
      </c>
      <c r="H19" s="36">
        <v>73945</v>
      </c>
      <c r="I19" s="5">
        <v>2019</v>
      </c>
      <c r="J19" s="5" t="s">
        <v>38</v>
      </c>
      <c r="K19" s="5" t="s">
        <v>39</v>
      </c>
      <c r="L19" s="5" t="s">
        <v>40</v>
      </c>
    </row>
    <row r="20" spans="1:23" ht="44.25" customHeight="1" thickBot="1" x14ac:dyDescent="0.3">
      <c r="A20" s="2">
        <v>15</v>
      </c>
      <c r="B20" s="80" t="s">
        <v>41</v>
      </c>
      <c r="C20" s="37">
        <v>31760</v>
      </c>
      <c r="D20" s="3"/>
      <c r="E20" s="37">
        <v>31760</v>
      </c>
      <c r="F20" s="24"/>
      <c r="G20" s="37">
        <v>15880</v>
      </c>
      <c r="H20" s="37">
        <v>15880</v>
      </c>
      <c r="I20" s="3">
        <v>2017</v>
      </c>
      <c r="J20" s="2" t="s">
        <v>42</v>
      </c>
      <c r="K20" s="2" t="s">
        <v>35</v>
      </c>
      <c r="L20" s="3" t="s">
        <v>40</v>
      </c>
    </row>
    <row r="21" spans="1:23" ht="125.25" customHeight="1" thickBot="1" x14ac:dyDescent="0.3">
      <c r="A21" s="4">
        <v>16</v>
      </c>
      <c r="B21" s="7" t="s">
        <v>44</v>
      </c>
      <c r="C21" s="36">
        <v>1651544.77</v>
      </c>
      <c r="D21" s="36">
        <v>247731.72</v>
      </c>
      <c r="E21" s="27"/>
      <c r="F21" s="36">
        <v>1403813.05</v>
      </c>
      <c r="G21" s="27"/>
      <c r="H21" s="36">
        <v>990926.86</v>
      </c>
      <c r="I21" s="5">
        <v>2022</v>
      </c>
      <c r="J21" s="5" t="s">
        <v>45</v>
      </c>
      <c r="K21" s="5" t="s">
        <v>12</v>
      </c>
      <c r="L21" s="5" t="s">
        <v>43</v>
      </c>
    </row>
    <row r="22" spans="1:23" ht="48.75" customHeight="1" thickBot="1" x14ac:dyDescent="0.3">
      <c r="A22" s="82">
        <v>17</v>
      </c>
      <c r="B22" s="80" t="s">
        <v>46</v>
      </c>
      <c r="C22" s="37">
        <v>253938.15</v>
      </c>
      <c r="D22" s="37">
        <v>63110</v>
      </c>
      <c r="E22" s="24"/>
      <c r="F22" s="37">
        <v>190828.15</v>
      </c>
      <c r="G22" s="37">
        <v>126969.26</v>
      </c>
      <c r="H22" s="37">
        <v>126969.26</v>
      </c>
      <c r="I22" s="3">
        <v>2021</v>
      </c>
      <c r="J22" s="2" t="s">
        <v>47</v>
      </c>
      <c r="K22" s="3" t="s">
        <v>12</v>
      </c>
      <c r="L22" s="3" t="s">
        <v>43</v>
      </c>
    </row>
    <row r="23" spans="1:23" ht="42.75" customHeight="1" thickBot="1" x14ac:dyDescent="0.3">
      <c r="A23" s="4">
        <v>18</v>
      </c>
      <c r="B23" s="7" t="s">
        <v>48</v>
      </c>
      <c r="C23" s="36">
        <v>87111</v>
      </c>
      <c r="D23" s="36">
        <v>13066.65</v>
      </c>
      <c r="E23" s="27"/>
      <c r="F23" s="36">
        <v>74044.350000000006</v>
      </c>
      <c r="G23" s="27"/>
      <c r="H23" s="36">
        <v>87111</v>
      </c>
      <c r="I23" s="5">
        <v>2022</v>
      </c>
      <c r="J23" s="4" t="s">
        <v>49</v>
      </c>
      <c r="K23" s="5" t="s">
        <v>24</v>
      </c>
      <c r="L23" s="5" t="s">
        <v>43</v>
      </c>
    </row>
    <row r="24" spans="1:23" ht="23.25" thickBot="1" x14ac:dyDescent="0.3">
      <c r="A24" s="82">
        <v>19</v>
      </c>
      <c r="B24" s="97" t="s">
        <v>211</v>
      </c>
      <c r="C24" s="37">
        <v>45000</v>
      </c>
      <c r="D24" s="37">
        <v>6750</v>
      </c>
      <c r="E24" s="24"/>
      <c r="F24" s="37">
        <v>38250</v>
      </c>
      <c r="G24" s="24"/>
      <c r="H24" s="37">
        <v>45000</v>
      </c>
      <c r="I24" s="3">
        <v>2022</v>
      </c>
      <c r="J24" s="2" t="s">
        <v>50</v>
      </c>
      <c r="K24" s="2" t="s">
        <v>24</v>
      </c>
      <c r="L24" s="84" t="s">
        <v>43</v>
      </c>
      <c r="M24" s="87"/>
      <c r="N24" s="87"/>
      <c r="O24" s="87"/>
      <c r="P24" s="87"/>
      <c r="Q24" s="87"/>
      <c r="R24" s="87"/>
      <c r="S24" s="87"/>
      <c r="T24" s="87"/>
      <c r="U24" s="87"/>
      <c r="V24" s="87"/>
      <c r="W24" s="87"/>
    </row>
    <row r="25" spans="1:23" ht="34.5" thickBot="1" x14ac:dyDescent="0.3">
      <c r="A25" s="4">
        <v>20</v>
      </c>
      <c r="B25" s="7" t="s">
        <v>234</v>
      </c>
      <c r="C25" s="36">
        <v>147831.75</v>
      </c>
      <c r="D25" s="36">
        <v>22174.76</v>
      </c>
      <c r="E25" s="36"/>
      <c r="F25" s="36">
        <v>125656.98</v>
      </c>
      <c r="G25" s="36"/>
      <c r="H25" s="36">
        <v>147831.75</v>
      </c>
      <c r="I25" s="5">
        <v>2023</v>
      </c>
      <c r="J25" s="5" t="s">
        <v>50</v>
      </c>
      <c r="K25" s="5" t="s">
        <v>24</v>
      </c>
      <c r="L25" s="5" t="s">
        <v>43</v>
      </c>
      <c r="M25" s="87"/>
      <c r="N25" s="87"/>
      <c r="O25" s="87"/>
      <c r="P25" s="87"/>
      <c r="Q25" s="87"/>
      <c r="R25" s="87"/>
      <c r="S25" s="87"/>
      <c r="T25" s="87"/>
      <c r="U25" s="87"/>
      <c r="V25" s="87"/>
      <c r="W25" s="87"/>
    </row>
    <row r="26" spans="1:23" ht="28.5" customHeight="1" thickBot="1" x14ac:dyDescent="0.3">
      <c r="A26" s="82">
        <v>21</v>
      </c>
      <c r="B26" s="6" t="s">
        <v>51</v>
      </c>
      <c r="C26" s="37">
        <v>50000</v>
      </c>
      <c r="D26" s="37">
        <f>C26*0.15</f>
        <v>7500</v>
      </c>
      <c r="E26" s="3"/>
      <c r="F26" s="37">
        <f>C26-D26</f>
        <v>42500</v>
      </c>
      <c r="G26" s="3"/>
      <c r="H26" s="37">
        <v>50000</v>
      </c>
      <c r="I26" s="3">
        <v>2023</v>
      </c>
      <c r="J26" s="3" t="s">
        <v>199</v>
      </c>
      <c r="K26" s="3" t="s">
        <v>52</v>
      </c>
      <c r="L26" s="84" t="s">
        <v>43</v>
      </c>
      <c r="M26" s="87"/>
      <c r="N26" s="87"/>
      <c r="O26" s="87"/>
      <c r="P26" s="87"/>
      <c r="Q26" s="87"/>
      <c r="R26" s="87"/>
      <c r="S26" s="87"/>
      <c r="T26" s="87"/>
      <c r="U26" s="87"/>
      <c r="V26" s="87"/>
      <c r="W26" s="87"/>
    </row>
    <row r="27" spans="1:23" ht="34.5" thickBot="1" x14ac:dyDescent="0.3">
      <c r="A27" s="4">
        <v>22</v>
      </c>
      <c r="B27" s="9" t="s">
        <v>55</v>
      </c>
      <c r="C27" s="40">
        <v>30000</v>
      </c>
      <c r="D27" s="40">
        <v>30000</v>
      </c>
      <c r="E27" s="4"/>
      <c r="F27" s="4"/>
      <c r="G27" s="4"/>
      <c r="H27" s="40">
        <v>30000</v>
      </c>
      <c r="I27" s="4">
        <v>2022</v>
      </c>
      <c r="J27" s="4" t="s">
        <v>56</v>
      </c>
      <c r="K27" s="4" t="s">
        <v>35</v>
      </c>
      <c r="L27" s="74" t="s">
        <v>54</v>
      </c>
      <c r="M27" s="87"/>
      <c r="N27" s="87"/>
      <c r="O27" s="87"/>
      <c r="P27" s="87"/>
      <c r="Q27" s="87"/>
      <c r="R27" s="87"/>
      <c r="S27" s="87"/>
      <c r="T27" s="87"/>
      <c r="U27" s="87"/>
      <c r="V27" s="87"/>
      <c r="W27" s="87"/>
    </row>
    <row r="28" spans="1:23" s="17" customFormat="1" ht="142.5" customHeight="1" thickBot="1" x14ac:dyDescent="0.3">
      <c r="A28" s="82">
        <v>23</v>
      </c>
      <c r="B28" s="6" t="s">
        <v>57</v>
      </c>
      <c r="C28" s="37">
        <v>1000000</v>
      </c>
      <c r="D28" s="37">
        <v>150000</v>
      </c>
      <c r="E28" s="37">
        <v>850000</v>
      </c>
      <c r="F28" s="3"/>
      <c r="G28" s="3"/>
      <c r="H28" s="37">
        <v>100000</v>
      </c>
      <c r="I28" s="3">
        <v>2023</v>
      </c>
      <c r="J28" s="3" t="s">
        <v>237</v>
      </c>
      <c r="K28" s="3" t="s">
        <v>12</v>
      </c>
      <c r="L28" s="84" t="s">
        <v>236</v>
      </c>
      <c r="M28" s="87"/>
      <c r="N28" s="87"/>
      <c r="O28" s="87"/>
      <c r="P28" s="87"/>
      <c r="Q28" s="87"/>
      <c r="R28" s="87"/>
      <c r="S28" s="87"/>
      <c r="T28" s="87"/>
      <c r="U28" s="87"/>
      <c r="V28" s="87"/>
      <c r="W28" s="87"/>
    </row>
    <row r="29" spans="1:23" s="18" customFormat="1" ht="45.75" thickBot="1" x14ac:dyDescent="0.3">
      <c r="A29" s="4">
        <v>24</v>
      </c>
      <c r="B29" s="9" t="s">
        <v>59</v>
      </c>
      <c r="C29" s="40">
        <v>6000000</v>
      </c>
      <c r="D29" s="40">
        <v>300000</v>
      </c>
      <c r="E29" s="40">
        <v>1800000</v>
      </c>
      <c r="F29" s="40">
        <v>3900000</v>
      </c>
      <c r="G29" s="4"/>
      <c r="H29" s="40">
        <v>300000</v>
      </c>
      <c r="I29" s="4">
        <v>2022</v>
      </c>
      <c r="J29" s="4" t="s">
        <v>60</v>
      </c>
      <c r="K29" s="4" t="s">
        <v>61</v>
      </c>
      <c r="L29" s="74" t="s">
        <v>58</v>
      </c>
      <c r="M29" s="87"/>
      <c r="N29" s="87"/>
      <c r="O29" s="87"/>
      <c r="P29" s="87"/>
      <c r="Q29" s="87"/>
      <c r="R29" s="87"/>
      <c r="S29" s="87"/>
      <c r="T29" s="87"/>
      <c r="U29" s="87"/>
      <c r="V29" s="87"/>
      <c r="W29" s="87"/>
    </row>
    <row r="30" spans="1:23" s="17" customFormat="1" ht="57" thickBot="1" x14ac:dyDescent="0.3">
      <c r="A30" s="82">
        <v>25</v>
      </c>
      <c r="B30" s="6" t="s">
        <v>218</v>
      </c>
      <c r="C30" s="37">
        <v>120000</v>
      </c>
      <c r="D30" s="37">
        <v>120000</v>
      </c>
      <c r="E30" s="3"/>
      <c r="F30" s="3"/>
      <c r="G30" s="3"/>
      <c r="H30" s="37">
        <v>60000</v>
      </c>
      <c r="I30" s="3">
        <v>2022</v>
      </c>
      <c r="J30" s="3" t="s">
        <v>63</v>
      </c>
      <c r="K30" s="3" t="s">
        <v>62</v>
      </c>
      <c r="L30" s="84" t="s">
        <v>235</v>
      </c>
      <c r="M30" s="87"/>
      <c r="N30" s="87"/>
      <c r="O30" s="87"/>
      <c r="P30" s="87"/>
      <c r="Q30" s="87"/>
      <c r="R30" s="87"/>
      <c r="S30" s="87"/>
      <c r="T30" s="87"/>
      <c r="U30" s="87"/>
      <c r="V30" s="87"/>
      <c r="W30" s="87"/>
    </row>
    <row r="31" spans="1:23" ht="35.25" customHeight="1" thickBot="1" x14ac:dyDescent="0.3">
      <c r="A31" s="155" t="s">
        <v>64</v>
      </c>
      <c r="B31" s="156"/>
      <c r="C31" s="43">
        <f>SUM(C32:C58)</f>
        <v>4139072.69</v>
      </c>
      <c r="D31" s="43">
        <f t="shared" ref="D31:H31" si="3">SUM(D32:D58)</f>
        <v>909328.22</v>
      </c>
      <c r="E31" s="43">
        <f t="shared" si="3"/>
        <v>428650</v>
      </c>
      <c r="F31" s="43">
        <f t="shared" si="3"/>
        <v>2351091.4699999997</v>
      </c>
      <c r="G31" s="43">
        <f t="shared" si="3"/>
        <v>1736665.77</v>
      </c>
      <c r="H31" s="43">
        <f t="shared" si="3"/>
        <v>1441399.96</v>
      </c>
      <c r="I31" s="23"/>
      <c r="J31" s="23"/>
      <c r="K31" s="23"/>
      <c r="L31" s="86"/>
      <c r="M31" s="87"/>
      <c r="N31" s="87"/>
      <c r="O31" s="87"/>
      <c r="P31" s="87"/>
      <c r="Q31" s="87"/>
      <c r="R31" s="87"/>
      <c r="S31" s="87"/>
      <c r="T31" s="87"/>
      <c r="U31" s="87"/>
      <c r="V31" s="87"/>
      <c r="W31" s="87"/>
    </row>
    <row r="32" spans="1:23" ht="45.75" thickBot="1" x14ac:dyDescent="0.3">
      <c r="A32" s="51">
        <v>26</v>
      </c>
      <c r="B32" s="113" t="s">
        <v>257</v>
      </c>
      <c r="C32" s="37">
        <v>267199.40999999997</v>
      </c>
      <c r="D32" s="37"/>
      <c r="E32" s="37"/>
      <c r="F32" s="37">
        <v>267199.40999999997</v>
      </c>
      <c r="G32" s="37">
        <v>267199.40999999997</v>
      </c>
      <c r="H32" s="37"/>
      <c r="I32" s="47">
        <v>2022</v>
      </c>
      <c r="J32" s="47" t="s">
        <v>66</v>
      </c>
      <c r="K32" s="47" t="s">
        <v>12</v>
      </c>
      <c r="L32" s="47" t="s">
        <v>65</v>
      </c>
    </row>
    <row r="33" spans="1:12" ht="40.5" customHeight="1" thickBot="1" x14ac:dyDescent="0.3">
      <c r="A33" s="22">
        <v>27</v>
      </c>
      <c r="B33" s="19" t="s">
        <v>69</v>
      </c>
      <c r="C33" s="53">
        <v>73000</v>
      </c>
      <c r="D33" s="53">
        <v>10000</v>
      </c>
      <c r="E33" s="53">
        <v>43000</v>
      </c>
      <c r="F33" s="53">
        <v>20000</v>
      </c>
      <c r="G33" s="26"/>
      <c r="H33" s="53">
        <v>30000</v>
      </c>
      <c r="I33" s="16">
        <v>2022</v>
      </c>
      <c r="J33" s="22" t="s">
        <v>70</v>
      </c>
      <c r="K33" s="16" t="s">
        <v>24</v>
      </c>
      <c r="L33" s="16" t="s">
        <v>68</v>
      </c>
    </row>
    <row r="34" spans="1:12" ht="44.25" customHeight="1" thickBot="1" x14ac:dyDescent="0.3">
      <c r="A34" s="51">
        <v>28</v>
      </c>
      <c r="B34" s="80" t="s">
        <v>72</v>
      </c>
      <c r="C34" s="37">
        <v>50000</v>
      </c>
      <c r="D34" s="37">
        <v>50000</v>
      </c>
      <c r="E34" s="24"/>
      <c r="F34" s="24"/>
      <c r="G34" s="24"/>
      <c r="H34" s="37">
        <v>25000</v>
      </c>
      <c r="I34" s="3">
        <v>2022</v>
      </c>
      <c r="J34" s="2" t="s">
        <v>73</v>
      </c>
      <c r="K34" s="2" t="s">
        <v>71</v>
      </c>
      <c r="L34" s="3" t="s">
        <v>74</v>
      </c>
    </row>
    <row r="35" spans="1:12" ht="23.25" thickBot="1" x14ac:dyDescent="0.3">
      <c r="A35" s="22">
        <v>29</v>
      </c>
      <c r="B35" s="52" t="s">
        <v>203</v>
      </c>
      <c r="C35" s="36">
        <v>150000</v>
      </c>
      <c r="D35" s="5"/>
      <c r="E35" s="27"/>
      <c r="F35" s="27"/>
      <c r="G35" s="27"/>
      <c r="H35" s="27"/>
      <c r="I35" s="5">
        <v>2023</v>
      </c>
      <c r="J35" s="5" t="s">
        <v>76</v>
      </c>
      <c r="K35" s="4" t="s">
        <v>23</v>
      </c>
      <c r="L35" s="5" t="s">
        <v>67</v>
      </c>
    </row>
    <row r="36" spans="1:12" ht="68.25" thickBot="1" x14ac:dyDescent="0.3">
      <c r="A36" s="51">
        <v>30</v>
      </c>
      <c r="B36" s="6" t="s">
        <v>77</v>
      </c>
      <c r="C36" s="37">
        <v>13410</v>
      </c>
      <c r="D36" s="37">
        <v>13410</v>
      </c>
      <c r="E36" s="24"/>
      <c r="F36" s="24"/>
      <c r="G36" s="24"/>
      <c r="H36" s="37">
        <v>13410</v>
      </c>
      <c r="I36" s="3">
        <v>2022</v>
      </c>
      <c r="J36" s="2" t="s">
        <v>78</v>
      </c>
      <c r="K36" s="2" t="s">
        <v>62</v>
      </c>
      <c r="L36" s="3" t="s">
        <v>67</v>
      </c>
    </row>
    <row r="37" spans="1:12" ht="34.5" thickBot="1" x14ac:dyDescent="0.3">
      <c r="A37" s="22">
        <v>31</v>
      </c>
      <c r="B37" s="9" t="s">
        <v>205</v>
      </c>
      <c r="C37" s="53">
        <v>50000</v>
      </c>
      <c r="D37" s="53">
        <v>50000</v>
      </c>
      <c r="E37" s="27"/>
      <c r="F37" s="27"/>
      <c r="G37" s="27"/>
      <c r="H37" s="5"/>
      <c r="I37" s="5">
        <v>2023</v>
      </c>
      <c r="J37" s="5" t="s">
        <v>80</v>
      </c>
      <c r="K37" s="4" t="s">
        <v>79</v>
      </c>
      <c r="L37" s="5" t="s">
        <v>67</v>
      </c>
    </row>
    <row r="38" spans="1:12" ht="24.75" customHeight="1" thickBot="1" x14ac:dyDescent="0.3">
      <c r="A38" s="51">
        <v>32</v>
      </c>
      <c r="B38" s="80" t="s">
        <v>81</v>
      </c>
      <c r="C38" s="37">
        <v>205064.75</v>
      </c>
      <c r="D38" s="37"/>
      <c r="E38" s="37">
        <v>110000</v>
      </c>
      <c r="F38" s="37">
        <v>95064.75</v>
      </c>
      <c r="G38" s="24"/>
      <c r="H38" s="24"/>
      <c r="I38" s="3">
        <v>2024</v>
      </c>
      <c r="J38" s="2" t="s">
        <v>204</v>
      </c>
      <c r="K38" s="2" t="s">
        <v>79</v>
      </c>
      <c r="L38" s="3" t="s">
        <v>67</v>
      </c>
    </row>
    <row r="39" spans="1:12" ht="34.5" thickBot="1" x14ac:dyDescent="0.3">
      <c r="A39" s="22">
        <v>33</v>
      </c>
      <c r="B39" s="9" t="s">
        <v>82</v>
      </c>
      <c r="C39" s="40">
        <v>300000</v>
      </c>
      <c r="D39" s="40">
        <v>45000</v>
      </c>
      <c r="E39" s="4"/>
      <c r="F39" s="40">
        <v>255000</v>
      </c>
      <c r="G39" s="4"/>
      <c r="H39" s="40">
        <v>300000</v>
      </c>
      <c r="I39" s="4">
        <v>2022</v>
      </c>
      <c r="J39" s="4" t="s">
        <v>83</v>
      </c>
      <c r="K39" s="4" t="s">
        <v>52</v>
      </c>
      <c r="L39" s="4" t="s">
        <v>67</v>
      </c>
    </row>
    <row r="40" spans="1:12" ht="45.75" thickBot="1" x14ac:dyDescent="0.3">
      <c r="A40" s="51">
        <v>34</v>
      </c>
      <c r="B40" s="80" t="s">
        <v>84</v>
      </c>
      <c r="C40" s="38">
        <v>30000</v>
      </c>
      <c r="D40" s="38">
        <v>30000</v>
      </c>
      <c r="E40" s="47"/>
      <c r="F40" s="47"/>
      <c r="G40" s="47"/>
      <c r="H40" s="38">
        <v>30000</v>
      </c>
      <c r="I40" s="47">
        <v>2022</v>
      </c>
      <c r="J40" s="38" t="s">
        <v>85</v>
      </c>
      <c r="K40" s="38" t="s">
        <v>75</v>
      </c>
      <c r="L40" s="38" t="s">
        <v>67</v>
      </c>
    </row>
    <row r="41" spans="1:12" ht="34.5" thickBot="1" x14ac:dyDescent="0.3">
      <c r="A41" s="22">
        <v>35</v>
      </c>
      <c r="B41" s="9" t="s">
        <v>86</v>
      </c>
      <c r="C41" s="40">
        <v>74000</v>
      </c>
      <c r="D41" s="40">
        <v>11100</v>
      </c>
      <c r="E41" s="4"/>
      <c r="F41" s="40">
        <v>62900</v>
      </c>
      <c r="G41" s="4"/>
      <c r="H41" s="40">
        <v>74000</v>
      </c>
      <c r="I41" s="4">
        <v>2023</v>
      </c>
      <c r="J41" s="4" t="s">
        <v>87</v>
      </c>
      <c r="K41" s="4" t="s">
        <v>75</v>
      </c>
      <c r="L41" s="4" t="s">
        <v>67</v>
      </c>
    </row>
    <row r="42" spans="1:12" ht="34.5" thickBot="1" x14ac:dyDescent="0.3">
      <c r="A42" s="51">
        <v>36</v>
      </c>
      <c r="B42" s="80" t="s">
        <v>88</v>
      </c>
      <c r="C42" s="38">
        <v>50000</v>
      </c>
      <c r="D42" s="38">
        <v>50000</v>
      </c>
      <c r="E42" s="47"/>
      <c r="F42" s="47"/>
      <c r="G42" s="38">
        <v>40000</v>
      </c>
      <c r="H42" s="38">
        <v>10000</v>
      </c>
      <c r="I42" s="47">
        <v>2021</v>
      </c>
      <c r="J42" s="47" t="s">
        <v>89</v>
      </c>
      <c r="K42" s="47" t="s">
        <v>12</v>
      </c>
      <c r="L42" s="47" t="s">
        <v>67</v>
      </c>
    </row>
    <row r="43" spans="1:12" ht="40.5" customHeight="1" thickBot="1" x14ac:dyDescent="0.3">
      <c r="A43" s="22">
        <v>37</v>
      </c>
      <c r="B43" s="9" t="s">
        <v>90</v>
      </c>
      <c r="C43" s="40">
        <v>64674.5</v>
      </c>
      <c r="D43" s="40">
        <v>64674.5</v>
      </c>
      <c r="E43" s="4"/>
      <c r="F43" s="4"/>
      <c r="G43" s="4"/>
      <c r="H43" s="40">
        <v>64674.5</v>
      </c>
      <c r="I43" s="4">
        <v>2022</v>
      </c>
      <c r="J43" s="4" t="s">
        <v>91</v>
      </c>
      <c r="K43" s="4" t="s">
        <v>12</v>
      </c>
      <c r="L43" s="4" t="s">
        <v>228</v>
      </c>
    </row>
    <row r="44" spans="1:12" ht="23.25" thickBot="1" x14ac:dyDescent="0.3">
      <c r="A44" s="51">
        <v>38</v>
      </c>
      <c r="B44" s="6" t="s">
        <v>93</v>
      </c>
      <c r="C44" s="37">
        <v>48303.199999999997</v>
      </c>
      <c r="D44" s="37">
        <v>48303.199999999997</v>
      </c>
      <c r="E44" s="24"/>
      <c r="F44" s="24"/>
      <c r="G44" s="24"/>
      <c r="H44" s="37">
        <v>48303.199999999997</v>
      </c>
      <c r="I44" s="3">
        <v>2022</v>
      </c>
      <c r="J44" s="3" t="s">
        <v>94</v>
      </c>
      <c r="K44" s="3" t="s">
        <v>12</v>
      </c>
      <c r="L44" s="3" t="s">
        <v>92</v>
      </c>
    </row>
    <row r="45" spans="1:12" ht="23.25" thickBot="1" x14ac:dyDescent="0.3">
      <c r="A45" s="22">
        <v>39</v>
      </c>
      <c r="B45" s="7" t="s">
        <v>95</v>
      </c>
      <c r="C45" s="40">
        <v>23000</v>
      </c>
      <c r="D45" s="40">
        <v>23000</v>
      </c>
      <c r="E45" s="27"/>
      <c r="F45" s="27"/>
      <c r="G45" s="27"/>
      <c r="H45" s="5"/>
      <c r="I45" s="5">
        <v>2023</v>
      </c>
      <c r="J45" s="5" t="s">
        <v>206</v>
      </c>
      <c r="K45" s="4" t="s">
        <v>16</v>
      </c>
      <c r="L45" s="5" t="s">
        <v>92</v>
      </c>
    </row>
    <row r="46" spans="1:12" ht="34.5" thickBot="1" x14ac:dyDescent="0.3">
      <c r="A46" s="51">
        <v>40</v>
      </c>
      <c r="B46" s="6" t="s">
        <v>96</v>
      </c>
      <c r="C46" s="37">
        <v>40000</v>
      </c>
      <c r="D46" s="37">
        <v>40000</v>
      </c>
      <c r="E46" s="3"/>
      <c r="F46" s="3"/>
      <c r="G46" s="37">
        <v>15000</v>
      </c>
      <c r="H46" s="37">
        <v>25000</v>
      </c>
      <c r="I46" s="3">
        <v>2021</v>
      </c>
      <c r="J46" s="3" t="s">
        <v>97</v>
      </c>
      <c r="K46" s="3" t="s">
        <v>12</v>
      </c>
      <c r="L46" s="3" t="s">
        <v>92</v>
      </c>
    </row>
    <row r="47" spans="1:12" ht="102" thickBot="1" x14ac:dyDescent="0.3">
      <c r="A47" s="22">
        <v>41</v>
      </c>
      <c r="B47" s="7" t="s">
        <v>98</v>
      </c>
      <c r="C47" s="36">
        <v>113000</v>
      </c>
      <c r="D47" s="36">
        <v>16950</v>
      </c>
      <c r="E47" s="36">
        <v>96050</v>
      </c>
      <c r="F47" s="5"/>
      <c r="G47" s="5"/>
      <c r="H47" s="36">
        <v>60000</v>
      </c>
      <c r="I47" s="5">
        <v>2022</v>
      </c>
      <c r="J47" s="5" t="s">
        <v>259</v>
      </c>
      <c r="K47" s="5" t="s">
        <v>12</v>
      </c>
      <c r="L47" s="5" t="s">
        <v>99</v>
      </c>
    </row>
    <row r="48" spans="1:12" ht="45.75" thickBot="1" x14ac:dyDescent="0.3">
      <c r="A48" s="51">
        <v>42</v>
      </c>
      <c r="B48" s="6" t="s">
        <v>100</v>
      </c>
      <c r="C48" s="37">
        <v>60000</v>
      </c>
      <c r="D48" s="37">
        <v>60000</v>
      </c>
      <c r="E48" s="3"/>
      <c r="F48" s="3"/>
      <c r="G48" s="3"/>
      <c r="H48" s="37">
        <v>60000</v>
      </c>
      <c r="I48" s="3">
        <v>2023</v>
      </c>
      <c r="J48" s="3" t="s">
        <v>101</v>
      </c>
      <c r="K48" s="3" t="s">
        <v>102</v>
      </c>
      <c r="L48" s="3" t="s">
        <v>103</v>
      </c>
    </row>
    <row r="49" spans="1:16" ht="55.5" customHeight="1" thickBot="1" x14ac:dyDescent="0.3">
      <c r="A49" s="22">
        <v>43</v>
      </c>
      <c r="B49" s="9" t="s">
        <v>104</v>
      </c>
      <c r="C49" s="36">
        <v>1488606.46</v>
      </c>
      <c r="D49" s="36">
        <v>223290.52</v>
      </c>
      <c r="E49" s="36"/>
      <c r="F49" s="36">
        <v>1265312.94</v>
      </c>
      <c r="G49" s="36">
        <v>965651.99</v>
      </c>
      <c r="H49" s="36">
        <v>521012.26</v>
      </c>
      <c r="I49" s="4">
        <v>2022</v>
      </c>
      <c r="J49" s="4" t="s">
        <v>105</v>
      </c>
      <c r="K49" s="4" t="s">
        <v>12</v>
      </c>
      <c r="L49" s="4" t="s">
        <v>108</v>
      </c>
    </row>
    <row r="50" spans="1:16" ht="40.5" customHeight="1" thickBot="1" x14ac:dyDescent="0.3">
      <c r="A50" s="51">
        <v>44</v>
      </c>
      <c r="B50" s="114" t="s">
        <v>212</v>
      </c>
      <c r="C50" s="37">
        <v>70000</v>
      </c>
      <c r="D50" s="37">
        <v>70000</v>
      </c>
      <c r="E50" s="37"/>
      <c r="F50" s="37"/>
      <c r="G50" s="37"/>
      <c r="H50" s="37">
        <v>70000</v>
      </c>
      <c r="I50" s="3">
        <v>2023</v>
      </c>
      <c r="J50" s="37" t="s">
        <v>213</v>
      </c>
      <c r="K50" s="37" t="s">
        <v>12</v>
      </c>
      <c r="L50" s="37" t="s">
        <v>109</v>
      </c>
    </row>
    <row r="51" spans="1:16" ht="63" customHeight="1" thickBot="1" x14ac:dyDescent="0.3">
      <c r="A51" s="22">
        <v>45</v>
      </c>
      <c r="B51" s="111" t="s">
        <v>243</v>
      </c>
      <c r="C51" s="36">
        <v>53200</v>
      </c>
      <c r="D51" s="36">
        <v>13600</v>
      </c>
      <c r="E51" s="36">
        <v>39600</v>
      </c>
      <c r="F51" s="36"/>
      <c r="G51" s="36">
        <v>53200</v>
      </c>
      <c r="H51" s="36"/>
      <c r="I51" s="5">
        <v>2022</v>
      </c>
      <c r="J51" s="36" t="s">
        <v>246</v>
      </c>
      <c r="K51" s="36" t="s">
        <v>12</v>
      </c>
      <c r="L51" s="36" t="s">
        <v>285</v>
      </c>
    </row>
    <row r="52" spans="1:16" ht="122.25" customHeight="1" thickBot="1" x14ac:dyDescent="0.3">
      <c r="A52" s="51">
        <v>46</v>
      </c>
      <c r="B52" s="114" t="s">
        <v>244</v>
      </c>
      <c r="C52" s="37">
        <v>385614.37</v>
      </c>
      <c r="D52" s="37"/>
      <c r="E52" s="37"/>
      <c r="F52" s="37">
        <v>385614.37</v>
      </c>
      <c r="G52" s="37">
        <v>385614.37</v>
      </c>
      <c r="H52" s="37"/>
      <c r="I52" s="3">
        <v>2022</v>
      </c>
      <c r="J52" s="37" t="s">
        <v>245</v>
      </c>
      <c r="K52" s="37" t="s">
        <v>12</v>
      </c>
      <c r="L52" s="36" t="s">
        <v>285</v>
      </c>
    </row>
    <row r="53" spans="1:16" ht="122.25" customHeight="1" thickBot="1" x14ac:dyDescent="0.3">
      <c r="A53" s="137">
        <v>47</v>
      </c>
      <c r="B53" s="138" t="s">
        <v>283</v>
      </c>
      <c r="C53" s="131">
        <v>50000</v>
      </c>
      <c r="D53" s="131">
        <v>15000</v>
      </c>
      <c r="E53" s="131">
        <v>35000</v>
      </c>
      <c r="F53" s="131"/>
      <c r="G53" s="131"/>
      <c r="H53" s="131">
        <v>50000</v>
      </c>
      <c r="I53" s="135">
        <v>2023</v>
      </c>
      <c r="J53" s="131" t="s">
        <v>260</v>
      </c>
      <c r="K53" s="131" t="s">
        <v>12</v>
      </c>
      <c r="L53" s="131" t="s">
        <v>282</v>
      </c>
    </row>
    <row r="54" spans="1:16" ht="122.25" customHeight="1" thickBot="1" x14ac:dyDescent="0.3">
      <c r="A54" s="137">
        <v>48</v>
      </c>
      <c r="B54" s="138" t="s">
        <v>279</v>
      </c>
      <c r="C54" s="131">
        <v>50000</v>
      </c>
      <c r="D54" s="131">
        <v>15000</v>
      </c>
      <c r="E54" s="131">
        <v>35000</v>
      </c>
      <c r="F54" s="131"/>
      <c r="G54" s="131"/>
      <c r="H54" s="131">
        <v>50000</v>
      </c>
      <c r="I54" s="135">
        <v>2023</v>
      </c>
      <c r="J54" s="131" t="s">
        <v>261</v>
      </c>
      <c r="K54" s="131" t="s">
        <v>12</v>
      </c>
      <c r="L54" s="131" t="s">
        <v>284</v>
      </c>
    </row>
    <row r="55" spans="1:16" ht="122.25" customHeight="1" thickBot="1" x14ac:dyDescent="0.3">
      <c r="A55" s="15">
        <v>49</v>
      </c>
      <c r="B55" s="114" t="s">
        <v>266</v>
      </c>
      <c r="C55" s="37">
        <v>300000</v>
      </c>
      <c r="D55" s="37"/>
      <c r="E55" s="37"/>
      <c r="F55" s="37"/>
      <c r="G55" s="37"/>
      <c r="H55" s="37"/>
      <c r="I55" s="3">
        <v>2023</v>
      </c>
      <c r="J55" s="37"/>
      <c r="K55" s="37" t="s">
        <v>12</v>
      </c>
      <c r="L55" s="37" t="s">
        <v>284</v>
      </c>
    </row>
    <row r="56" spans="1:16" ht="122.25" customHeight="1" thickBot="1" x14ac:dyDescent="0.3">
      <c r="A56" s="137">
        <v>50</v>
      </c>
      <c r="B56" s="138" t="s">
        <v>280</v>
      </c>
      <c r="C56" s="131">
        <v>50000</v>
      </c>
      <c r="D56" s="131">
        <v>15000</v>
      </c>
      <c r="E56" s="131">
        <v>35000</v>
      </c>
      <c r="F56" s="131"/>
      <c r="G56" s="131"/>
      <c r="H56" s="131"/>
      <c r="I56" s="135">
        <v>2023</v>
      </c>
      <c r="J56" s="131" t="s">
        <v>281</v>
      </c>
      <c r="K56" s="131" t="s">
        <v>12</v>
      </c>
      <c r="L56" s="131" t="s">
        <v>284</v>
      </c>
    </row>
    <row r="57" spans="1:16" ht="122.25" customHeight="1" thickBot="1" x14ac:dyDescent="0.3">
      <c r="A57" s="137">
        <v>51</v>
      </c>
      <c r="B57" s="138" t="s">
        <v>277</v>
      </c>
      <c r="C57" s="131">
        <v>50000</v>
      </c>
      <c r="D57" s="131">
        <v>15000</v>
      </c>
      <c r="E57" s="131">
        <v>35000</v>
      </c>
      <c r="F57" s="131"/>
      <c r="G57" s="131"/>
      <c r="H57" s="131"/>
      <c r="I57" s="135">
        <v>2023</v>
      </c>
      <c r="J57" s="131" t="s">
        <v>278</v>
      </c>
      <c r="K57" s="131" t="s">
        <v>12</v>
      </c>
      <c r="L57" s="131" t="s">
        <v>282</v>
      </c>
    </row>
    <row r="58" spans="1:16" ht="68.25" thickBot="1" x14ac:dyDescent="0.3">
      <c r="A58" s="22">
        <v>52</v>
      </c>
      <c r="B58" s="9" t="s">
        <v>111</v>
      </c>
      <c r="C58" s="40">
        <v>30000</v>
      </c>
      <c r="D58" s="40">
        <v>30000</v>
      </c>
      <c r="E58" s="4"/>
      <c r="F58" s="4"/>
      <c r="G58" s="40">
        <v>10000</v>
      </c>
      <c r="H58" s="40">
        <v>10000</v>
      </c>
      <c r="I58" s="4">
        <v>2022</v>
      </c>
      <c r="J58" s="4" t="s">
        <v>112</v>
      </c>
      <c r="K58" s="4" t="s">
        <v>12</v>
      </c>
      <c r="L58" s="4" t="s">
        <v>113</v>
      </c>
    </row>
    <row r="59" spans="1:16" ht="30.75" customHeight="1" thickBot="1" x14ac:dyDescent="0.3">
      <c r="A59" s="151" t="s">
        <v>114</v>
      </c>
      <c r="B59" s="152"/>
      <c r="C59" s="54">
        <f t="shared" ref="C59:H59" si="4">C60+C70</f>
        <v>23554711.41</v>
      </c>
      <c r="D59" s="54">
        <f t="shared" si="4"/>
        <v>3348977.9699999997</v>
      </c>
      <c r="E59" s="54">
        <f t="shared" si="4"/>
        <v>18869000</v>
      </c>
      <c r="F59" s="54">
        <f t="shared" si="4"/>
        <v>1337933.43</v>
      </c>
      <c r="G59" s="54">
        <f t="shared" si="4"/>
        <v>909205.49</v>
      </c>
      <c r="H59" s="54">
        <f t="shared" si="4"/>
        <v>1675505.9200000002</v>
      </c>
      <c r="I59" s="30"/>
      <c r="J59" s="30"/>
      <c r="K59" s="30"/>
      <c r="L59" s="30"/>
    </row>
    <row r="60" spans="1:16" ht="50.45" customHeight="1" thickBot="1" x14ac:dyDescent="0.3">
      <c r="A60" s="153" t="s">
        <v>115</v>
      </c>
      <c r="B60" s="154"/>
      <c r="C60" s="43">
        <f t="shared" ref="C60:H60" si="5">SUM(C61:C68)</f>
        <v>20354711.41</v>
      </c>
      <c r="D60" s="43">
        <f t="shared" si="5"/>
        <v>3188277.9699999997</v>
      </c>
      <c r="E60" s="43">
        <f t="shared" si="5"/>
        <v>16192500</v>
      </c>
      <c r="F60" s="43">
        <f t="shared" si="5"/>
        <v>973933.42999999993</v>
      </c>
      <c r="G60" s="43">
        <f t="shared" si="5"/>
        <v>839205.49</v>
      </c>
      <c r="H60" s="43">
        <f t="shared" si="5"/>
        <v>1515505.9200000002</v>
      </c>
      <c r="I60" s="31"/>
      <c r="J60" s="31"/>
      <c r="K60" s="31"/>
      <c r="L60" s="31"/>
    </row>
    <row r="61" spans="1:16" ht="158.25" customHeight="1" thickBot="1" x14ac:dyDescent="0.3">
      <c r="A61" s="3">
        <v>53</v>
      </c>
      <c r="B61" s="6" t="s">
        <v>223</v>
      </c>
      <c r="C61" s="37">
        <v>17000000</v>
      </c>
      <c r="D61" s="37">
        <v>2550000</v>
      </c>
      <c r="E61" s="37">
        <f>C61-D61</f>
        <v>14450000</v>
      </c>
      <c r="F61" s="3"/>
      <c r="G61" s="3"/>
      <c r="H61" s="37">
        <v>1000000</v>
      </c>
      <c r="I61" s="3">
        <v>2023</v>
      </c>
      <c r="J61" s="3" t="s">
        <v>224</v>
      </c>
      <c r="K61" s="3" t="s">
        <v>12</v>
      </c>
      <c r="L61" s="3" t="s">
        <v>107</v>
      </c>
      <c r="M61" s="88"/>
      <c r="N61" s="89"/>
      <c r="O61" s="89"/>
      <c r="P61" s="89"/>
    </row>
    <row r="62" spans="1:16" ht="23.25" thickBot="1" x14ac:dyDescent="0.3">
      <c r="A62" s="4">
        <v>54</v>
      </c>
      <c r="B62" s="7" t="s">
        <v>116</v>
      </c>
      <c r="C62" s="36">
        <v>50000</v>
      </c>
      <c r="D62" s="36">
        <v>7500</v>
      </c>
      <c r="E62" s="36">
        <f>C62-D62</f>
        <v>42500</v>
      </c>
      <c r="F62" s="5"/>
      <c r="G62" s="5"/>
      <c r="H62" s="36">
        <v>50000</v>
      </c>
      <c r="I62" s="5">
        <v>2023</v>
      </c>
      <c r="J62" s="5" t="s">
        <v>117</v>
      </c>
      <c r="K62" s="5" t="s">
        <v>24</v>
      </c>
      <c r="L62" s="5" t="s">
        <v>118</v>
      </c>
      <c r="M62" s="89"/>
      <c r="N62" s="89"/>
      <c r="O62" s="89"/>
      <c r="P62" s="89"/>
    </row>
    <row r="63" spans="1:16" ht="34.5" thickBot="1" x14ac:dyDescent="0.3">
      <c r="A63" s="3">
        <v>55</v>
      </c>
      <c r="B63" s="6" t="s">
        <v>225</v>
      </c>
      <c r="C63" s="37">
        <v>80000</v>
      </c>
      <c r="D63" s="37">
        <v>80000</v>
      </c>
      <c r="E63" s="3"/>
      <c r="F63" s="3"/>
      <c r="G63" s="37">
        <v>10000</v>
      </c>
      <c r="H63" s="37">
        <v>70000</v>
      </c>
      <c r="I63" s="3">
        <v>2022</v>
      </c>
      <c r="J63" s="3" t="s">
        <v>119</v>
      </c>
      <c r="K63" s="3" t="s">
        <v>12</v>
      </c>
      <c r="L63" s="3" t="s">
        <v>120</v>
      </c>
    </row>
    <row r="64" spans="1:16" ht="106.5" customHeight="1" thickBot="1" x14ac:dyDescent="0.3">
      <c r="A64" s="4">
        <v>56</v>
      </c>
      <c r="B64" s="7" t="s">
        <v>121</v>
      </c>
      <c r="C64" s="36">
        <v>2000000</v>
      </c>
      <c r="D64" s="36">
        <v>300000</v>
      </c>
      <c r="E64" s="36">
        <f>C64-D64</f>
        <v>1700000</v>
      </c>
      <c r="F64" s="27"/>
      <c r="G64" s="27"/>
      <c r="H64" s="27"/>
      <c r="I64" s="5">
        <v>2023</v>
      </c>
      <c r="J64" s="4" t="s">
        <v>226</v>
      </c>
      <c r="K64" s="5" t="s">
        <v>12</v>
      </c>
      <c r="L64" s="5" t="s">
        <v>107</v>
      </c>
    </row>
    <row r="65" spans="1:12" ht="106.5" customHeight="1" thickBot="1" x14ac:dyDescent="0.3">
      <c r="A65" s="3">
        <v>57</v>
      </c>
      <c r="B65" s="6" t="s">
        <v>227</v>
      </c>
      <c r="C65" s="37">
        <v>100000</v>
      </c>
      <c r="D65" s="37">
        <v>20000</v>
      </c>
      <c r="E65" s="37"/>
      <c r="F65" s="37">
        <v>80000</v>
      </c>
      <c r="G65" s="37">
        <v>20000</v>
      </c>
      <c r="H65" s="37">
        <v>80000</v>
      </c>
      <c r="I65" s="3">
        <v>2022</v>
      </c>
      <c r="J65" s="82" t="s">
        <v>247</v>
      </c>
      <c r="K65" s="3" t="s">
        <v>12</v>
      </c>
      <c r="L65" s="3" t="s">
        <v>107</v>
      </c>
    </row>
    <row r="66" spans="1:12" ht="45.75" thickBot="1" x14ac:dyDescent="0.3">
      <c r="A66" s="4">
        <v>58</v>
      </c>
      <c r="B66" s="9" t="s">
        <v>122</v>
      </c>
      <c r="C66" s="36">
        <v>865620.41</v>
      </c>
      <c r="D66" s="36">
        <v>129843.07</v>
      </c>
      <c r="E66" s="27"/>
      <c r="F66" s="36">
        <v>735777.34</v>
      </c>
      <c r="G66" s="27">
        <v>605934.29</v>
      </c>
      <c r="H66" s="36">
        <v>259686.12</v>
      </c>
      <c r="I66" s="5">
        <v>2022</v>
      </c>
      <c r="J66" s="4" t="s">
        <v>123</v>
      </c>
      <c r="K66" s="5" t="s">
        <v>12</v>
      </c>
      <c r="L66" s="5" t="s">
        <v>107</v>
      </c>
    </row>
    <row r="67" spans="1:12" ht="43.5" customHeight="1" thickBot="1" x14ac:dyDescent="0.3">
      <c r="A67" s="3">
        <v>59</v>
      </c>
      <c r="B67" s="6" t="s">
        <v>124</v>
      </c>
      <c r="C67" s="37">
        <v>199091</v>
      </c>
      <c r="D67" s="37">
        <v>40934.9</v>
      </c>
      <c r="E67" s="37"/>
      <c r="F67" s="37">
        <v>158156.09</v>
      </c>
      <c r="G67" s="37">
        <v>143271.20000000001</v>
      </c>
      <c r="H67" s="37">
        <v>55819.8</v>
      </c>
      <c r="I67" s="3">
        <v>2022</v>
      </c>
      <c r="J67" s="123" t="s">
        <v>125</v>
      </c>
      <c r="K67" s="3" t="s">
        <v>12</v>
      </c>
      <c r="L67" s="3" t="s">
        <v>107</v>
      </c>
    </row>
    <row r="68" spans="1:12" ht="67.5" customHeight="1" thickBot="1" x14ac:dyDescent="0.3">
      <c r="A68" s="3">
        <v>60</v>
      </c>
      <c r="B68" s="9" t="s">
        <v>126</v>
      </c>
      <c r="C68" s="41">
        <v>60000</v>
      </c>
      <c r="D68" s="41">
        <v>60000</v>
      </c>
      <c r="E68" s="10"/>
      <c r="F68" s="10"/>
      <c r="G68" s="41">
        <v>60000</v>
      </c>
      <c r="H68" s="10"/>
      <c r="I68" s="4">
        <v>2022</v>
      </c>
      <c r="J68" s="4" t="s">
        <v>127</v>
      </c>
      <c r="K68" s="4" t="s">
        <v>12</v>
      </c>
      <c r="L68" s="4" t="s">
        <v>107</v>
      </c>
    </row>
    <row r="69" spans="1:12" ht="52.5" customHeight="1" thickBot="1" x14ac:dyDescent="0.3">
      <c r="A69" s="3">
        <v>61</v>
      </c>
      <c r="B69" s="6" t="s">
        <v>252</v>
      </c>
      <c r="C69" s="37">
        <v>25000</v>
      </c>
      <c r="D69" s="37">
        <v>25000</v>
      </c>
      <c r="E69" s="37"/>
      <c r="F69" s="37"/>
      <c r="G69" s="37">
        <v>25000</v>
      </c>
      <c r="H69" s="37"/>
      <c r="I69" s="37">
        <v>2022</v>
      </c>
      <c r="J69" s="37" t="s">
        <v>252</v>
      </c>
      <c r="K69" s="37" t="s">
        <v>12</v>
      </c>
      <c r="L69" s="3" t="s">
        <v>107</v>
      </c>
    </row>
    <row r="70" spans="1:12" ht="30" customHeight="1" thickBot="1" x14ac:dyDescent="0.3">
      <c r="A70" s="165" t="s">
        <v>128</v>
      </c>
      <c r="B70" s="166"/>
      <c r="C70" s="43">
        <f t="shared" ref="C70:H70" si="6">SUM(C71:C78)</f>
        <v>3200000</v>
      </c>
      <c r="D70" s="43">
        <f t="shared" si="6"/>
        <v>160700</v>
      </c>
      <c r="E70" s="43">
        <f t="shared" si="6"/>
        <v>2676500</v>
      </c>
      <c r="F70" s="43">
        <f t="shared" si="6"/>
        <v>364000</v>
      </c>
      <c r="G70" s="43">
        <f t="shared" si="6"/>
        <v>70000</v>
      </c>
      <c r="H70" s="43">
        <f t="shared" si="6"/>
        <v>160000</v>
      </c>
      <c r="I70" s="32"/>
      <c r="J70" s="32"/>
      <c r="K70" s="32"/>
      <c r="L70" s="58" t="s">
        <v>106</v>
      </c>
    </row>
    <row r="71" spans="1:12" ht="23.25" thickBot="1" x14ac:dyDescent="0.3">
      <c r="A71" s="4">
        <v>62</v>
      </c>
      <c r="B71" s="7" t="s">
        <v>129</v>
      </c>
      <c r="C71" s="36">
        <v>20000</v>
      </c>
      <c r="D71" s="36">
        <v>20000</v>
      </c>
      <c r="E71" s="28"/>
      <c r="F71" s="28"/>
      <c r="G71" s="36">
        <v>20000</v>
      </c>
      <c r="H71" s="5"/>
      <c r="I71" s="5">
        <v>2022</v>
      </c>
      <c r="J71" s="5" t="s">
        <v>130</v>
      </c>
      <c r="K71" s="4" t="s">
        <v>79</v>
      </c>
      <c r="L71" s="3" t="s">
        <v>132</v>
      </c>
    </row>
    <row r="72" spans="1:12" ht="56.25" customHeight="1" thickBot="1" x14ac:dyDescent="0.3">
      <c r="A72" s="2">
        <v>63</v>
      </c>
      <c r="B72" s="13" t="s">
        <v>131</v>
      </c>
      <c r="C72" s="37">
        <v>50000</v>
      </c>
      <c r="D72" s="37">
        <v>5000</v>
      </c>
      <c r="E72" s="37">
        <v>45000</v>
      </c>
      <c r="F72" s="29"/>
      <c r="G72" s="37">
        <v>50000</v>
      </c>
      <c r="H72" s="37"/>
      <c r="I72" s="3">
        <v>2022</v>
      </c>
      <c r="J72" s="2" t="s">
        <v>133</v>
      </c>
      <c r="K72" s="59" t="s">
        <v>24</v>
      </c>
      <c r="L72" s="5" t="s">
        <v>135</v>
      </c>
    </row>
    <row r="73" spans="1:12" ht="45.75" thickBot="1" x14ac:dyDescent="0.3">
      <c r="A73" s="4">
        <v>64</v>
      </c>
      <c r="B73" s="14" t="s">
        <v>262</v>
      </c>
      <c r="C73" s="36">
        <v>50000</v>
      </c>
      <c r="D73" s="36">
        <v>15000</v>
      </c>
      <c r="E73" s="27">
        <v>35000</v>
      </c>
      <c r="F73" s="27"/>
      <c r="G73" s="27"/>
      <c r="H73" s="36">
        <v>50000</v>
      </c>
      <c r="I73" s="5">
        <v>2023</v>
      </c>
      <c r="J73" s="58" t="s">
        <v>239</v>
      </c>
      <c r="K73" s="72" t="s">
        <v>134</v>
      </c>
      <c r="L73" s="3" t="s">
        <v>106</v>
      </c>
    </row>
    <row r="74" spans="1:12" ht="45.75" thickBot="1" x14ac:dyDescent="0.3">
      <c r="A74" s="123">
        <v>65</v>
      </c>
      <c r="B74" s="6" t="s">
        <v>136</v>
      </c>
      <c r="C74" s="37">
        <v>30000</v>
      </c>
      <c r="D74" s="37">
        <v>30000</v>
      </c>
      <c r="E74" s="24"/>
      <c r="F74" s="24"/>
      <c r="G74" s="24"/>
      <c r="H74" s="37">
        <v>30000</v>
      </c>
      <c r="I74" s="3">
        <v>2023</v>
      </c>
      <c r="J74" s="98" t="s">
        <v>248</v>
      </c>
      <c r="K74" s="3" t="s">
        <v>35</v>
      </c>
      <c r="L74" s="5" t="s">
        <v>106</v>
      </c>
    </row>
    <row r="75" spans="1:12" ht="50.25" customHeight="1" thickBot="1" x14ac:dyDescent="0.3">
      <c r="A75" s="4">
        <v>66</v>
      </c>
      <c r="B75" s="21" t="s">
        <v>137</v>
      </c>
      <c r="C75" s="36">
        <v>346000</v>
      </c>
      <c r="D75" s="36">
        <v>51900</v>
      </c>
      <c r="E75" s="36">
        <v>294100</v>
      </c>
      <c r="F75" s="27"/>
      <c r="G75" s="27"/>
      <c r="H75" s="27"/>
      <c r="I75" s="5">
        <v>2023</v>
      </c>
      <c r="J75" s="57" t="s">
        <v>138</v>
      </c>
      <c r="K75" s="5" t="s">
        <v>12</v>
      </c>
      <c r="L75" s="3" t="s">
        <v>106</v>
      </c>
    </row>
    <row r="76" spans="1:12" ht="119.25" customHeight="1" thickBot="1" x14ac:dyDescent="0.3">
      <c r="A76" s="129">
        <v>67</v>
      </c>
      <c r="B76" s="130" t="s">
        <v>290</v>
      </c>
      <c r="C76" s="131">
        <v>80000</v>
      </c>
      <c r="D76" s="131">
        <f>C76*0.1</f>
        <v>8000</v>
      </c>
      <c r="E76" s="131">
        <f>C76*0.9</f>
        <v>72000</v>
      </c>
      <c r="F76" s="132"/>
      <c r="G76" s="133"/>
      <c r="H76" s="134">
        <v>80000</v>
      </c>
      <c r="I76" s="135">
        <v>2023</v>
      </c>
      <c r="J76" s="136" t="s">
        <v>276</v>
      </c>
      <c r="K76" s="135" t="s">
        <v>12</v>
      </c>
      <c r="L76" s="135" t="s">
        <v>106</v>
      </c>
    </row>
    <row r="77" spans="1:12" ht="79.5" customHeight="1" thickBot="1" x14ac:dyDescent="0.3">
      <c r="A77" s="129">
        <v>68</v>
      </c>
      <c r="B77" s="130" t="s">
        <v>273</v>
      </c>
      <c r="C77" s="131">
        <v>24000</v>
      </c>
      <c r="D77" s="131">
        <f>C77*0.2</f>
        <v>4800</v>
      </c>
      <c r="E77" s="131">
        <f>C77*0.85</f>
        <v>20400</v>
      </c>
      <c r="F77" s="132"/>
      <c r="G77" s="133"/>
      <c r="H77" s="133"/>
      <c r="I77" s="135">
        <v>2024</v>
      </c>
      <c r="J77" s="136" t="s">
        <v>274</v>
      </c>
      <c r="K77" s="137" t="s">
        <v>275</v>
      </c>
      <c r="L77" s="135" t="s">
        <v>106</v>
      </c>
    </row>
    <row r="78" spans="1:12" ht="43.15" customHeight="1" thickBot="1" x14ac:dyDescent="0.3">
      <c r="A78" s="123">
        <v>69</v>
      </c>
      <c r="B78" s="79" t="s">
        <v>139</v>
      </c>
      <c r="C78" s="37">
        <v>2600000</v>
      </c>
      <c r="D78" s="37">
        <v>26000</v>
      </c>
      <c r="E78" s="37">
        <v>2210000</v>
      </c>
      <c r="F78" s="37">
        <v>364000</v>
      </c>
      <c r="G78" s="24"/>
      <c r="H78" s="24"/>
      <c r="I78" s="3">
        <v>2022</v>
      </c>
      <c r="J78" s="55" t="s">
        <v>140</v>
      </c>
      <c r="K78" s="56" t="s">
        <v>141</v>
      </c>
      <c r="L78" s="3" t="s">
        <v>106</v>
      </c>
    </row>
    <row r="79" spans="1:12" ht="15.75" thickBot="1" x14ac:dyDescent="0.3">
      <c r="A79" s="163" t="s">
        <v>142</v>
      </c>
      <c r="B79" s="164"/>
      <c r="C79" s="42">
        <f>C80+C101+C112</f>
        <v>8688996.4399999995</v>
      </c>
      <c r="D79" s="42">
        <f t="shared" ref="D79:H79" si="7">D80+D101+D112</f>
        <v>1212976.0759999999</v>
      </c>
      <c r="E79" s="42">
        <f t="shared" si="7"/>
        <v>4115696.6999999997</v>
      </c>
      <c r="F79" s="42">
        <f t="shared" si="7"/>
        <v>3360323.6639999999</v>
      </c>
      <c r="G79" s="42">
        <f t="shared" si="7"/>
        <v>1111148.44</v>
      </c>
      <c r="H79" s="42">
        <f t="shared" si="7"/>
        <v>544000</v>
      </c>
      <c r="I79" s="12"/>
      <c r="J79" s="12"/>
      <c r="K79" s="12"/>
      <c r="L79" s="12"/>
    </row>
    <row r="80" spans="1:12" ht="54" customHeight="1" thickBot="1" x14ac:dyDescent="0.3">
      <c r="A80" s="161" t="s">
        <v>143</v>
      </c>
      <c r="B80" s="162"/>
      <c r="C80" s="43">
        <f t="shared" ref="C80:H80" si="8">SUM(C82:C95)</f>
        <v>3969148.44</v>
      </c>
      <c r="D80" s="43">
        <f t="shared" si="8"/>
        <v>641968.87599999993</v>
      </c>
      <c r="E80" s="43">
        <f t="shared" si="8"/>
        <v>1388355.9</v>
      </c>
      <c r="F80" s="43">
        <f t="shared" si="8"/>
        <v>1938823.6639999999</v>
      </c>
      <c r="G80" s="43">
        <f t="shared" si="8"/>
        <v>1101148.44</v>
      </c>
      <c r="H80" s="43">
        <f t="shared" si="8"/>
        <v>389000</v>
      </c>
      <c r="I80" s="23"/>
      <c r="J80" s="23"/>
      <c r="K80" s="23"/>
      <c r="L80" s="125"/>
    </row>
    <row r="81" spans="1:15" ht="306.75" customHeight="1" thickBot="1" x14ac:dyDescent="0.3">
      <c r="A81" s="65">
        <v>70</v>
      </c>
      <c r="B81" s="115" t="s">
        <v>250</v>
      </c>
      <c r="C81" s="67">
        <v>156390.53</v>
      </c>
      <c r="D81" s="67">
        <v>23458.58</v>
      </c>
      <c r="E81" s="67"/>
      <c r="F81" s="67">
        <v>132931.95000000001</v>
      </c>
      <c r="G81" s="67">
        <v>156390.53</v>
      </c>
      <c r="H81" s="67"/>
      <c r="I81" s="67">
        <v>2022</v>
      </c>
      <c r="J81" s="115" t="s">
        <v>251</v>
      </c>
      <c r="K81" s="69" t="s">
        <v>75</v>
      </c>
      <c r="L81" s="69" t="s">
        <v>147</v>
      </c>
    </row>
    <row r="82" spans="1:15" ht="46.5" customHeight="1" thickBot="1" x14ac:dyDescent="0.3">
      <c r="A82" s="4">
        <v>71</v>
      </c>
      <c r="B82" s="7" t="s">
        <v>144</v>
      </c>
      <c r="C82" s="53">
        <v>200000</v>
      </c>
      <c r="D82" s="53">
        <v>36800</v>
      </c>
      <c r="E82" s="26"/>
      <c r="F82" s="53">
        <v>163200</v>
      </c>
      <c r="G82" s="53"/>
      <c r="H82" s="53"/>
      <c r="I82" s="16">
        <v>2022</v>
      </c>
      <c r="J82" s="33" t="s">
        <v>145</v>
      </c>
      <c r="K82" s="33" t="s">
        <v>146</v>
      </c>
      <c r="L82" s="33" t="s">
        <v>219</v>
      </c>
    </row>
    <row r="83" spans="1:15" ht="52.5" customHeight="1" thickBot="1" x14ac:dyDescent="0.3">
      <c r="A83" s="65">
        <v>72</v>
      </c>
      <c r="B83" s="115" t="s">
        <v>149</v>
      </c>
      <c r="C83" s="67">
        <v>15000</v>
      </c>
      <c r="D83" s="68">
        <v>15000</v>
      </c>
      <c r="E83" s="69"/>
      <c r="F83" s="69"/>
      <c r="G83" s="69"/>
      <c r="H83" s="68">
        <v>15000</v>
      </c>
      <c r="I83" s="69">
        <v>2023</v>
      </c>
      <c r="J83" s="69" t="s">
        <v>150</v>
      </c>
      <c r="K83" s="69" t="s">
        <v>27</v>
      </c>
      <c r="L83" s="69" t="s">
        <v>148</v>
      </c>
    </row>
    <row r="84" spans="1:15" ht="42.75" customHeight="1" thickBot="1" x14ac:dyDescent="0.3">
      <c r="A84" s="4">
        <v>73</v>
      </c>
      <c r="B84" s="21" t="s">
        <v>151</v>
      </c>
      <c r="C84" s="53">
        <v>540507</v>
      </c>
      <c r="D84" s="53">
        <v>24322.66</v>
      </c>
      <c r="E84" s="53">
        <v>378355.9</v>
      </c>
      <c r="F84" s="53">
        <v>137828.44</v>
      </c>
      <c r="G84" s="53">
        <v>540507</v>
      </c>
      <c r="H84" s="53"/>
      <c r="I84" s="16">
        <v>2022</v>
      </c>
      <c r="J84" s="16" t="s">
        <v>152</v>
      </c>
      <c r="K84" s="5" t="s">
        <v>12</v>
      </c>
      <c r="L84" s="33" t="s">
        <v>148</v>
      </c>
    </row>
    <row r="85" spans="1:15" ht="23.25" thickBot="1" x14ac:dyDescent="0.3">
      <c r="A85" s="65">
        <v>74</v>
      </c>
      <c r="B85" s="79" t="s">
        <v>220</v>
      </c>
      <c r="C85" s="67">
        <v>30000</v>
      </c>
      <c r="D85" s="67">
        <v>30000</v>
      </c>
      <c r="E85" s="46"/>
      <c r="F85" s="46"/>
      <c r="G85" s="67">
        <v>15000</v>
      </c>
      <c r="H85" s="67">
        <v>15000</v>
      </c>
      <c r="I85" s="46">
        <v>2022</v>
      </c>
      <c r="J85" s="46" t="s">
        <v>207</v>
      </c>
      <c r="K85" s="46" t="s">
        <v>12</v>
      </c>
      <c r="L85" s="69" t="s">
        <v>147</v>
      </c>
    </row>
    <row r="86" spans="1:15" ht="23.25" thickBot="1" x14ac:dyDescent="0.3">
      <c r="A86" s="4">
        <v>75</v>
      </c>
      <c r="B86" s="21" t="s">
        <v>208</v>
      </c>
      <c r="C86" s="70">
        <v>25000</v>
      </c>
      <c r="D86" s="70">
        <v>25000</v>
      </c>
      <c r="E86" s="33"/>
      <c r="F86" s="33"/>
      <c r="G86" s="33"/>
      <c r="H86" s="70">
        <v>25000</v>
      </c>
      <c r="I86" s="33">
        <v>2023</v>
      </c>
      <c r="J86" s="33" t="s">
        <v>153</v>
      </c>
      <c r="K86" s="33" t="s">
        <v>12</v>
      </c>
      <c r="L86" s="33" t="s">
        <v>148</v>
      </c>
      <c r="M86" s="90"/>
      <c r="N86" s="90"/>
      <c r="O86" s="90"/>
    </row>
    <row r="87" spans="1:15" ht="78" customHeight="1" thickBot="1" x14ac:dyDescent="0.3">
      <c r="A87" s="65">
        <v>76</v>
      </c>
      <c r="B87" s="116" t="s">
        <v>154</v>
      </c>
      <c r="C87" s="66">
        <v>54000</v>
      </c>
      <c r="D87" s="66">
        <v>54000</v>
      </c>
      <c r="E87" s="63"/>
      <c r="F87" s="63"/>
      <c r="G87" s="63"/>
      <c r="H87" s="66">
        <v>54000</v>
      </c>
      <c r="I87" s="62">
        <v>2023</v>
      </c>
      <c r="J87" s="62" t="s">
        <v>155</v>
      </c>
      <c r="K87" s="62" t="s">
        <v>75</v>
      </c>
      <c r="L87" s="64" t="s">
        <v>148</v>
      </c>
      <c r="M87" s="90"/>
      <c r="N87" s="90"/>
      <c r="O87" s="90"/>
    </row>
    <row r="88" spans="1:15" ht="113.25" customHeight="1" thickBot="1" x14ac:dyDescent="0.3">
      <c r="A88" s="4">
        <v>77</v>
      </c>
      <c r="B88" s="70" t="s">
        <v>253</v>
      </c>
      <c r="C88" s="70">
        <v>455641.44</v>
      </c>
      <c r="D88" s="70">
        <f>C88*0.15</f>
        <v>68346.216</v>
      </c>
      <c r="E88" s="70"/>
      <c r="F88" s="70">
        <f>C88-D88</f>
        <v>387295.22399999999</v>
      </c>
      <c r="G88" s="70">
        <v>455641.44</v>
      </c>
      <c r="H88" s="70">
        <f>C88-G88</f>
        <v>0</v>
      </c>
      <c r="I88" s="70">
        <v>2022</v>
      </c>
      <c r="J88" s="70" t="s">
        <v>254</v>
      </c>
      <c r="K88" s="70" t="s">
        <v>255</v>
      </c>
      <c r="L88" s="70" t="s">
        <v>148</v>
      </c>
      <c r="M88" s="90"/>
      <c r="N88" s="90"/>
      <c r="O88" s="90"/>
    </row>
    <row r="89" spans="1:15" ht="127.5" customHeight="1" thickBot="1" x14ac:dyDescent="0.3">
      <c r="A89" s="65">
        <v>78</v>
      </c>
      <c r="B89" s="116" t="s">
        <v>157</v>
      </c>
      <c r="C89" s="66">
        <v>60000</v>
      </c>
      <c r="D89" s="66">
        <v>9000</v>
      </c>
      <c r="E89" s="66"/>
      <c r="F89" s="66">
        <v>51000</v>
      </c>
      <c r="G89" s="51"/>
      <c r="H89" s="51"/>
      <c r="I89" s="51">
        <v>2023</v>
      </c>
      <c r="J89" s="51" t="s">
        <v>238</v>
      </c>
      <c r="K89" s="51" t="s">
        <v>24</v>
      </c>
      <c r="L89" s="64" t="s">
        <v>148</v>
      </c>
      <c r="M89" s="90"/>
      <c r="N89" s="90"/>
      <c r="O89" s="90"/>
    </row>
    <row r="90" spans="1:15" ht="90.75" customHeight="1" thickBot="1" x14ac:dyDescent="0.3">
      <c r="A90" s="4">
        <v>79</v>
      </c>
      <c r="B90" s="21" t="s">
        <v>196</v>
      </c>
      <c r="C90" s="103">
        <v>859000</v>
      </c>
      <c r="D90" s="103">
        <v>59000</v>
      </c>
      <c r="E90" s="103"/>
      <c r="F90" s="103">
        <v>800000</v>
      </c>
      <c r="G90" s="72"/>
      <c r="H90" s="72"/>
      <c r="I90" s="72">
        <v>2022</v>
      </c>
      <c r="J90" s="72" t="s">
        <v>195</v>
      </c>
      <c r="K90" s="33" t="s">
        <v>52</v>
      </c>
      <c r="L90" s="33" t="s">
        <v>160</v>
      </c>
      <c r="M90" s="90"/>
      <c r="N90" s="90"/>
      <c r="O90" s="90"/>
    </row>
    <row r="91" spans="1:15" ht="78.75" customHeight="1" thickBot="1" x14ac:dyDescent="0.3">
      <c r="A91" s="65">
        <v>80</v>
      </c>
      <c r="B91" s="79" t="s">
        <v>158</v>
      </c>
      <c r="C91" s="71">
        <v>1000000</v>
      </c>
      <c r="D91" s="71">
        <v>100500</v>
      </c>
      <c r="E91" s="71">
        <v>500000</v>
      </c>
      <c r="F91" s="71">
        <v>399500</v>
      </c>
      <c r="G91" s="25"/>
      <c r="H91" s="71">
        <v>30000</v>
      </c>
      <c r="I91" s="15">
        <v>2022</v>
      </c>
      <c r="J91" s="15" t="s">
        <v>159</v>
      </c>
      <c r="K91" s="34" t="s">
        <v>35</v>
      </c>
      <c r="L91" s="64" t="s">
        <v>161</v>
      </c>
      <c r="M91" s="90"/>
      <c r="N91" s="90"/>
      <c r="O91" s="90"/>
    </row>
    <row r="92" spans="1:15" ht="64.5" customHeight="1" thickBot="1" x14ac:dyDescent="0.3">
      <c r="A92" s="4">
        <v>81</v>
      </c>
      <c r="B92" s="117" t="s">
        <v>162</v>
      </c>
      <c r="C92" s="102">
        <v>20000</v>
      </c>
      <c r="D92" s="102">
        <v>20000</v>
      </c>
      <c r="E92" s="70"/>
      <c r="F92" s="70"/>
      <c r="G92" s="70">
        <v>20000</v>
      </c>
      <c r="H92" s="70"/>
      <c r="I92" s="33">
        <v>2021</v>
      </c>
      <c r="J92" s="70" t="s">
        <v>209</v>
      </c>
      <c r="K92" s="70" t="s">
        <v>12</v>
      </c>
      <c r="L92" s="33" t="s">
        <v>161</v>
      </c>
      <c r="M92" s="90"/>
      <c r="N92" s="90"/>
      <c r="O92" s="90"/>
    </row>
    <row r="93" spans="1:15" ht="45.75" thickBot="1" x14ac:dyDescent="0.3">
      <c r="A93" s="65">
        <v>82</v>
      </c>
      <c r="B93" s="79" t="s">
        <v>240</v>
      </c>
      <c r="C93" s="71">
        <v>110000</v>
      </c>
      <c r="D93" s="71">
        <v>110000</v>
      </c>
      <c r="E93" s="46"/>
      <c r="F93" s="46"/>
      <c r="G93" s="71">
        <v>70000</v>
      </c>
      <c r="H93" s="46"/>
      <c r="I93" s="46">
        <v>2022</v>
      </c>
      <c r="J93" s="46" t="s">
        <v>249</v>
      </c>
      <c r="K93" s="46" t="s">
        <v>53</v>
      </c>
      <c r="L93" s="64" t="s">
        <v>165</v>
      </c>
      <c r="M93" s="89"/>
      <c r="N93" s="89"/>
      <c r="O93" s="89"/>
    </row>
    <row r="94" spans="1:15" ht="123" customHeight="1" thickBot="1" x14ac:dyDescent="0.3">
      <c r="A94" s="4">
        <v>83</v>
      </c>
      <c r="B94" s="117" t="s">
        <v>163</v>
      </c>
      <c r="C94" s="70">
        <v>100000</v>
      </c>
      <c r="D94" s="70">
        <v>15000</v>
      </c>
      <c r="E94" s="70">
        <v>85000</v>
      </c>
      <c r="F94" s="70"/>
      <c r="G94" s="70"/>
      <c r="H94" s="70">
        <v>50000</v>
      </c>
      <c r="I94" s="33">
        <v>2023</v>
      </c>
      <c r="J94" s="70" t="s">
        <v>164</v>
      </c>
      <c r="K94" s="70" t="s">
        <v>12</v>
      </c>
      <c r="L94" s="33" t="s">
        <v>156</v>
      </c>
      <c r="M94" s="89"/>
      <c r="N94" s="89"/>
      <c r="O94" s="89"/>
    </row>
    <row r="95" spans="1:15" ht="123" customHeight="1" thickBot="1" x14ac:dyDescent="0.3">
      <c r="A95" s="65">
        <v>84</v>
      </c>
      <c r="B95" s="79" t="s">
        <v>166</v>
      </c>
      <c r="C95" s="78">
        <v>500000</v>
      </c>
      <c r="D95" s="78">
        <v>75000</v>
      </c>
      <c r="E95" s="78">
        <v>425000</v>
      </c>
      <c r="F95" s="59"/>
      <c r="G95" s="59"/>
      <c r="H95" s="78">
        <v>200000</v>
      </c>
      <c r="I95" s="59">
        <v>2022</v>
      </c>
      <c r="J95" s="59" t="s">
        <v>167</v>
      </c>
      <c r="K95" s="59" t="s">
        <v>12</v>
      </c>
      <c r="L95" s="33" t="s">
        <v>156</v>
      </c>
      <c r="M95" s="89"/>
      <c r="N95" s="89"/>
      <c r="O95" s="89"/>
    </row>
    <row r="96" spans="1:15" ht="123" customHeight="1" x14ac:dyDescent="0.25">
      <c r="A96" s="44">
        <v>85</v>
      </c>
      <c r="B96" s="20" t="s">
        <v>263</v>
      </c>
      <c r="C96" s="127">
        <v>250000</v>
      </c>
      <c r="D96" s="127">
        <f>C96*0.15</f>
        <v>37500</v>
      </c>
      <c r="E96" s="127">
        <f>C96*0.85</f>
        <v>212500</v>
      </c>
      <c r="F96" s="44"/>
      <c r="G96" s="44"/>
      <c r="H96" s="127">
        <v>70000</v>
      </c>
      <c r="I96" s="44">
        <v>2023</v>
      </c>
      <c r="J96" s="44" t="s">
        <v>272</v>
      </c>
      <c r="K96" s="126" t="s">
        <v>271</v>
      </c>
      <c r="L96" s="22" t="s">
        <v>286</v>
      </c>
      <c r="M96" s="89"/>
      <c r="N96" s="89"/>
      <c r="O96" s="89"/>
    </row>
    <row r="97" spans="1:16" ht="123" customHeight="1" x14ac:dyDescent="0.25">
      <c r="A97" s="44">
        <v>86</v>
      </c>
      <c r="B97" s="128" t="s">
        <v>264</v>
      </c>
      <c r="C97" s="127">
        <v>85000</v>
      </c>
      <c r="D97" s="127"/>
      <c r="E97" s="127"/>
      <c r="F97" s="44"/>
      <c r="G97" s="44"/>
      <c r="H97" s="127">
        <v>5000</v>
      </c>
      <c r="I97" s="44">
        <v>2023</v>
      </c>
      <c r="J97" s="44" t="s">
        <v>270</v>
      </c>
      <c r="K97" s="44" t="s">
        <v>12</v>
      </c>
      <c r="L97" s="16" t="s">
        <v>287</v>
      </c>
      <c r="M97" s="89"/>
      <c r="N97" s="89"/>
      <c r="O97" s="89"/>
    </row>
    <row r="98" spans="1:16" ht="123" customHeight="1" x14ac:dyDescent="0.25">
      <c r="A98" s="44">
        <v>87</v>
      </c>
      <c r="B98" s="128" t="s">
        <v>269</v>
      </c>
      <c r="C98" s="127">
        <v>250000</v>
      </c>
      <c r="D98" s="127">
        <f>C98*0.15</f>
        <v>37500</v>
      </c>
      <c r="E98" s="127">
        <f>C98*0.85</f>
        <v>212500</v>
      </c>
      <c r="F98" s="44"/>
      <c r="G98" s="44"/>
      <c r="H98" s="127">
        <v>70000</v>
      </c>
      <c r="I98" s="44">
        <v>2023</v>
      </c>
      <c r="J98" s="44" t="s">
        <v>268</v>
      </c>
      <c r="K98" s="44"/>
      <c r="L98" s="16" t="s">
        <v>288</v>
      </c>
      <c r="M98" s="89"/>
      <c r="N98" s="89"/>
      <c r="O98" s="89"/>
    </row>
    <row r="99" spans="1:16" ht="123" customHeight="1" x14ac:dyDescent="0.25">
      <c r="A99" s="44">
        <v>88</v>
      </c>
      <c r="B99" s="128" t="s">
        <v>265</v>
      </c>
      <c r="C99" s="127">
        <v>80000</v>
      </c>
      <c r="D99" s="127"/>
      <c r="E99" s="142"/>
      <c r="F99" s="143"/>
      <c r="G99" s="144"/>
      <c r="H99" s="127"/>
      <c r="I99" s="143">
        <v>2023</v>
      </c>
      <c r="J99" s="143" t="s">
        <v>267</v>
      </c>
      <c r="K99" s="144" t="s">
        <v>12</v>
      </c>
      <c r="L99" s="16" t="s">
        <v>289</v>
      </c>
      <c r="M99" s="89"/>
      <c r="N99" s="89"/>
      <c r="O99" s="89"/>
    </row>
    <row r="100" spans="1:16" ht="194.25" customHeight="1" x14ac:dyDescent="0.25">
      <c r="A100" s="141">
        <v>89</v>
      </c>
      <c r="B100" s="148" t="s">
        <v>258</v>
      </c>
      <c r="C100" s="140">
        <v>800000</v>
      </c>
      <c r="D100" s="141">
        <v>138842.97</v>
      </c>
      <c r="E100" s="147">
        <v>661157.03</v>
      </c>
      <c r="F100" s="140"/>
      <c r="G100" s="147"/>
      <c r="H100" s="140"/>
      <c r="I100" s="147">
        <v>2024</v>
      </c>
      <c r="J100" s="146" t="s">
        <v>291</v>
      </c>
      <c r="K100" s="145" t="s">
        <v>12</v>
      </c>
      <c r="L100" s="139" t="s">
        <v>148</v>
      </c>
    </row>
    <row r="101" spans="1:16" ht="39" customHeight="1" thickBot="1" x14ac:dyDescent="0.3">
      <c r="A101" s="161" t="s">
        <v>168</v>
      </c>
      <c r="B101" s="162"/>
      <c r="C101" s="43">
        <f>SUM(C103:C111)</f>
        <v>4594848</v>
      </c>
      <c r="D101" s="43">
        <f t="shared" ref="D101:H101" si="9">SUM(D103:D111)</f>
        <v>506007.2</v>
      </c>
      <c r="E101" s="43">
        <f t="shared" si="9"/>
        <v>2667340.7999999998</v>
      </c>
      <c r="F101" s="43">
        <f t="shared" si="9"/>
        <v>1421500</v>
      </c>
      <c r="G101" s="43">
        <f t="shared" si="9"/>
        <v>10000</v>
      </c>
      <c r="H101" s="43">
        <f t="shared" si="9"/>
        <v>100000</v>
      </c>
      <c r="I101" s="23"/>
      <c r="J101" s="23"/>
      <c r="K101" s="23"/>
      <c r="L101" s="124"/>
    </row>
    <row r="102" spans="1:16" ht="67.5" customHeight="1" thickBot="1" x14ac:dyDescent="0.3">
      <c r="A102" s="81">
        <v>90</v>
      </c>
      <c r="B102" s="79" t="s">
        <v>241</v>
      </c>
      <c r="C102" s="37">
        <v>57115</v>
      </c>
      <c r="D102" s="37">
        <v>57115</v>
      </c>
      <c r="E102" s="104"/>
      <c r="F102" s="104"/>
      <c r="G102" s="37">
        <v>57115</v>
      </c>
      <c r="H102" s="104"/>
      <c r="I102" s="104">
        <v>2022</v>
      </c>
      <c r="J102" s="3" t="s">
        <v>242</v>
      </c>
      <c r="K102" s="3" t="s">
        <v>171</v>
      </c>
      <c r="L102" s="3" t="s">
        <v>172</v>
      </c>
    </row>
    <row r="103" spans="1:16" ht="51" customHeight="1" thickBot="1" x14ac:dyDescent="0.3">
      <c r="A103" s="92">
        <v>91</v>
      </c>
      <c r="B103" s="93" t="s">
        <v>169</v>
      </c>
      <c r="C103" s="94">
        <v>600000</v>
      </c>
      <c r="D103" s="94">
        <v>90000</v>
      </c>
      <c r="E103" s="105"/>
      <c r="F103" s="106">
        <v>510000</v>
      </c>
      <c r="G103" s="107"/>
      <c r="H103" s="108"/>
      <c r="I103" s="109">
        <v>2023</v>
      </c>
      <c r="J103" s="96" t="s">
        <v>170</v>
      </c>
      <c r="K103" s="95" t="s">
        <v>171</v>
      </c>
      <c r="L103" s="95" t="s">
        <v>172</v>
      </c>
    </row>
    <row r="104" spans="1:16" ht="32.25" customHeight="1" thickBot="1" x14ac:dyDescent="0.3">
      <c r="A104" s="122">
        <v>92</v>
      </c>
      <c r="B104" s="20" t="s">
        <v>173</v>
      </c>
      <c r="C104" s="37">
        <v>300000</v>
      </c>
      <c r="D104" s="37">
        <v>45000</v>
      </c>
      <c r="E104" s="29"/>
      <c r="F104" s="37">
        <v>255000</v>
      </c>
      <c r="G104" s="29"/>
      <c r="H104" s="29"/>
      <c r="I104" s="3">
        <v>2023</v>
      </c>
      <c r="J104" s="3" t="s">
        <v>174</v>
      </c>
      <c r="K104" s="3" t="s">
        <v>171</v>
      </c>
      <c r="L104" s="3" t="s">
        <v>172</v>
      </c>
    </row>
    <row r="105" spans="1:16" ht="56.25" customHeight="1" thickBot="1" x14ac:dyDescent="0.3">
      <c r="A105" s="92">
        <v>93</v>
      </c>
      <c r="B105" s="76" t="s">
        <v>175</v>
      </c>
      <c r="C105" s="36">
        <v>60000</v>
      </c>
      <c r="D105" s="36">
        <v>9000</v>
      </c>
      <c r="E105" s="28"/>
      <c r="F105" s="36">
        <v>51000</v>
      </c>
      <c r="G105" s="28"/>
      <c r="H105" s="28"/>
      <c r="I105" s="5">
        <v>2023</v>
      </c>
      <c r="J105" s="5" t="s">
        <v>176</v>
      </c>
      <c r="K105" s="5" t="s">
        <v>171</v>
      </c>
      <c r="L105" s="95" t="s">
        <v>172</v>
      </c>
    </row>
    <row r="106" spans="1:16" ht="33.75" customHeight="1" thickBot="1" x14ac:dyDescent="0.3">
      <c r="A106" s="122">
        <v>94</v>
      </c>
      <c r="B106" s="13" t="s">
        <v>177</v>
      </c>
      <c r="C106" s="37">
        <v>30000</v>
      </c>
      <c r="D106" s="37">
        <v>4500</v>
      </c>
      <c r="E106" s="29"/>
      <c r="F106" s="37">
        <v>25500</v>
      </c>
      <c r="G106" s="29"/>
      <c r="H106" s="29"/>
      <c r="I106" s="3">
        <v>2023</v>
      </c>
      <c r="J106" s="59" t="s">
        <v>178</v>
      </c>
      <c r="K106" s="56" t="s">
        <v>24</v>
      </c>
      <c r="L106" s="3" t="s">
        <v>172</v>
      </c>
    </row>
    <row r="107" spans="1:16" ht="23.25" thickBot="1" x14ac:dyDescent="0.3">
      <c r="A107" s="92">
        <v>95</v>
      </c>
      <c r="B107" s="76" t="s">
        <v>179</v>
      </c>
      <c r="C107" s="36">
        <v>400000</v>
      </c>
      <c r="D107" s="36">
        <v>60000</v>
      </c>
      <c r="E107" s="28"/>
      <c r="F107" s="36">
        <v>340000</v>
      </c>
      <c r="G107" s="28"/>
      <c r="H107" s="28"/>
      <c r="I107" s="5">
        <v>2023</v>
      </c>
      <c r="J107" s="16" t="s">
        <v>180</v>
      </c>
      <c r="K107" s="57" t="s">
        <v>134</v>
      </c>
      <c r="L107" s="95" t="s">
        <v>110</v>
      </c>
    </row>
    <row r="108" spans="1:16" ht="47.25" customHeight="1" thickBot="1" x14ac:dyDescent="0.3">
      <c r="A108" s="122">
        <v>96</v>
      </c>
      <c r="B108" s="13" t="s">
        <v>181</v>
      </c>
      <c r="C108" s="37">
        <v>50000</v>
      </c>
      <c r="D108" s="37">
        <v>50000</v>
      </c>
      <c r="E108" s="24"/>
      <c r="F108" s="24"/>
      <c r="G108" s="37">
        <v>10000</v>
      </c>
      <c r="H108" s="37">
        <v>40000</v>
      </c>
      <c r="I108" s="3">
        <v>2021</v>
      </c>
      <c r="J108" s="34" t="s">
        <v>182</v>
      </c>
      <c r="K108" s="55" t="s">
        <v>12</v>
      </c>
      <c r="L108" s="3" t="s">
        <v>172</v>
      </c>
    </row>
    <row r="109" spans="1:16" ht="23.25" thickBot="1" x14ac:dyDescent="0.3">
      <c r="A109" s="92">
        <v>97</v>
      </c>
      <c r="B109" s="75" t="s">
        <v>183</v>
      </c>
      <c r="C109" s="41">
        <v>1138048</v>
      </c>
      <c r="D109" s="41">
        <v>170707.20000000001</v>
      </c>
      <c r="E109" s="41">
        <v>967340.8</v>
      </c>
      <c r="F109" s="27"/>
      <c r="G109" s="27"/>
      <c r="H109" s="27"/>
      <c r="I109" s="99">
        <v>2023</v>
      </c>
      <c r="J109" s="61" t="s">
        <v>184</v>
      </c>
      <c r="K109" s="60" t="s">
        <v>171</v>
      </c>
      <c r="L109" s="95" t="s">
        <v>148</v>
      </c>
    </row>
    <row r="110" spans="1:16" ht="23.25" thickBot="1" x14ac:dyDescent="0.3">
      <c r="A110" s="122">
        <v>98</v>
      </c>
      <c r="B110" s="77" t="s">
        <v>185</v>
      </c>
      <c r="C110" s="100">
        <f>SUM(D110:F110)</f>
        <v>16800</v>
      </c>
      <c r="D110" s="100">
        <v>16800</v>
      </c>
      <c r="E110" s="24"/>
      <c r="F110" s="24"/>
      <c r="G110" s="24"/>
      <c r="H110" s="101" t="s">
        <v>186</v>
      </c>
      <c r="I110" s="101">
        <v>2022</v>
      </c>
      <c r="J110" s="55" t="s">
        <v>198</v>
      </c>
      <c r="K110" s="15" t="s">
        <v>24</v>
      </c>
      <c r="L110" s="3" t="s">
        <v>148</v>
      </c>
    </row>
    <row r="111" spans="1:16" ht="68.25" thickBot="1" x14ac:dyDescent="0.3">
      <c r="A111" s="92">
        <v>99</v>
      </c>
      <c r="B111" s="73" t="s">
        <v>187</v>
      </c>
      <c r="C111" s="41">
        <f>SUM(D111:F111)</f>
        <v>2000000</v>
      </c>
      <c r="D111" s="41">
        <v>60000</v>
      </c>
      <c r="E111" s="41">
        <v>1700000</v>
      </c>
      <c r="F111" s="41">
        <v>240000</v>
      </c>
      <c r="G111" s="27"/>
      <c r="H111" s="41">
        <v>60000</v>
      </c>
      <c r="I111" s="11">
        <v>2023</v>
      </c>
      <c r="J111" s="57" t="s">
        <v>188</v>
      </c>
      <c r="K111" s="58" t="s">
        <v>197</v>
      </c>
      <c r="L111" s="3" t="s">
        <v>148</v>
      </c>
    </row>
    <row r="112" spans="1:16" ht="15.75" thickBot="1" x14ac:dyDescent="0.3">
      <c r="A112" s="161" t="s">
        <v>189</v>
      </c>
      <c r="B112" s="162"/>
      <c r="C112" s="43">
        <f>SUM(C113:C115)</f>
        <v>125000</v>
      </c>
      <c r="D112" s="43">
        <f t="shared" ref="D112:H112" si="10">SUM(D113:D115)</f>
        <v>65000</v>
      </c>
      <c r="E112" s="43">
        <f t="shared" si="10"/>
        <v>60000</v>
      </c>
      <c r="F112" s="43">
        <f t="shared" si="10"/>
        <v>0</v>
      </c>
      <c r="G112" s="43">
        <f t="shared" si="10"/>
        <v>0</v>
      </c>
      <c r="H112" s="43">
        <f t="shared" si="10"/>
        <v>55000</v>
      </c>
      <c r="I112" s="45"/>
      <c r="J112" s="45"/>
      <c r="K112" s="45"/>
      <c r="L112" s="3" t="s">
        <v>148</v>
      </c>
      <c r="P112" s="91"/>
    </row>
    <row r="113" spans="1:12" ht="45.75" customHeight="1" thickBot="1" x14ac:dyDescent="0.3">
      <c r="A113" s="2">
        <v>100</v>
      </c>
      <c r="B113" s="20" t="s">
        <v>191</v>
      </c>
      <c r="C113" s="37">
        <v>45000</v>
      </c>
      <c r="D113" s="37">
        <v>45000</v>
      </c>
      <c r="E113" s="24"/>
      <c r="F113" s="24"/>
      <c r="G113" s="24"/>
      <c r="H113" s="37">
        <v>25000</v>
      </c>
      <c r="I113" s="3">
        <v>2022</v>
      </c>
      <c r="J113" s="3" t="s">
        <v>192</v>
      </c>
      <c r="K113" s="3" t="s">
        <v>12</v>
      </c>
      <c r="L113" s="15" t="s">
        <v>190</v>
      </c>
    </row>
    <row r="114" spans="1:12" ht="39" customHeight="1" thickBot="1" x14ac:dyDescent="0.3">
      <c r="A114" s="4">
        <v>101</v>
      </c>
      <c r="B114" s="76" t="s">
        <v>221</v>
      </c>
      <c r="C114" s="36">
        <v>50000</v>
      </c>
      <c r="D114" s="36">
        <v>20000</v>
      </c>
      <c r="E114" s="36">
        <v>30000</v>
      </c>
      <c r="F114" s="27"/>
      <c r="G114" s="27"/>
      <c r="H114" s="27"/>
      <c r="I114" s="5">
        <v>2023</v>
      </c>
      <c r="J114" s="58" t="s">
        <v>222</v>
      </c>
      <c r="K114" s="5" t="s">
        <v>12</v>
      </c>
      <c r="L114" s="5" t="s">
        <v>256</v>
      </c>
    </row>
    <row r="115" spans="1:12" ht="34.5" thickBot="1" x14ac:dyDescent="0.3">
      <c r="A115" s="123">
        <v>102</v>
      </c>
      <c r="B115" s="13" t="s">
        <v>200</v>
      </c>
      <c r="C115" s="71">
        <v>30000</v>
      </c>
      <c r="D115" s="15"/>
      <c r="E115" s="71">
        <v>30000</v>
      </c>
      <c r="F115" s="25"/>
      <c r="G115" s="25"/>
      <c r="H115" s="71">
        <v>30000</v>
      </c>
      <c r="I115" s="15">
        <v>2022</v>
      </c>
      <c r="J115" s="15" t="s">
        <v>193</v>
      </c>
      <c r="K115" s="15" t="s">
        <v>12</v>
      </c>
      <c r="L115" s="15" t="s">
        <v>256</v>
      </c>
    </row>
  </sheetData>
  <autoFilter ref="A1:L114"/>
  <mergeCells count="11">
    <mergeCell ref="A112:B112"/>
    <mergeCell ref="A101:B101"/>
    <mergeCell ref="A79:B79"/>
    <mergeCell ref="A80:B80"/>
    <mergeCell ref="A70:B70"/>
    <mergeCell ref="A18:B18"/>
    <mergeCell ref="A59:B59"/>
    <mergeCell ref="A60:B60"/>
    <mergeCell ref="A31:B31"/>
    <mergeCell ref="A3:B3"/>
    <mergeCell ref="A4:B4"/>
  </mergeCells>
  <pageMargins left="1.15625" right="0.7" top="0.75" bottom="0.75" header="0.3" footer="0.3"/>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DaceC</cp:lastModifiedBy>
  <cp:lastPrinted>2023-01-31T08:01:43Z</cp:lastPrinted>
  <dcterms:created xsi:type="dcterms:W3CDTF">2022-04-04T07:30:39Z</dcterms:created>
  <dcterms:modified xsi:type="dcterms:W3CDTF">2023-02-02T08:47:38Z</dcterms:modified>
</cp:coreProperties>
</file>