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22.11.2022. ārkārtas domes sēde\"/>
    </mc:Choice>
  </mc:AlternateContent>
  <bookViews>
    <workbookView xWindow="-120" yWindow="-120" windowWidth="29040" windowHeight="15840"/>
  </bookViews>
  <sheets>
    <sheet name="Lapa1" sheetId="1" r:id="rId1"/>
    <sheet name="Lapa2" sheetId="2" r:id="rId2"/>
  </sheets>
  <definedNames>
    <definedName name="_xlnm.Print_Area" localSheetId="0">Lapa1!$A$1:$S$78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1" l="1"/>
  <c r="Q11" i="1"/>
  <c r="R15" i="1"/>
  <c r="R20" i="1"/>
  <c r="R25" i="1"/>
  <c r="R30" i="1"/>
  <c r="R35" i="1"/>
  <c r="R40" i="1"/>
  <c r="R45" i="1"/>
  <c r="R50" i="1"/>
  <c r="R55" i="1"/>
  <c r="R60" i="1"/>
  <c r="R65" i="1"/>
  <c r="R70" i="1"/>
  <c r="R75" i="1"/>
  <c r="Q15" i="1"/>
  <c r="Q20" i="1"/>
  <c r="Q25" i="1"/>
  <c r="Q30" i="1"/>
  <c r="Q35" i="1"/>
  <c r="Q40" i="1"/>
  <c r="Q45" i="1"/>
  <c r="Q50" i="1"/>
  <c r="Q55" i="1"/>
  <c r="Q60" i="1"/>
  <c r="Q65" i="1"/>
  <c r="Q70" i="1"/>
  <c r="Q75" i="1"/>
  <c r="Q10" i="1"/>
  <c r="R10" i="1"/>
  <c r="F50" i="2"/>
  <c r="F48" i="2"/>
  <c r="F46" i="2"/>
  <c r="F44" i="2"/>
  <c r="F42" i="2"/>
  <c r="F40" i="2"/>
  <c r="F38" i="2"/>
  <c r="F36" i="2"/>
  <c r="D34" i="2"/>
  <c r="D51" i="2" s="1"/>
  <c r="F30" i="2"/>
  <c r="F32" i="2"/>
  <c r="F28" i="2"/>
  <c r="F26" i="2"/>
  <c r="F24" i="2"/>
  <c r="F22" i="2"/>
  <c r="F20" i="2"/>
  <c r="F18" i="2"/>
  <c r="F17" i="2"/>
  <c r="F15" i="2"/>
  <c r="F13" i="2"/>
  <c r="F11" i="2"/>
  <c r="F9" i="2"/>
  <c r="D52" i="1"/>
  <c r="D57" i="1"/>
  <c r="N15" i="1"/>
  <c r="N20" i="1"/>
  <c r="N25" i="1"/>
  <c r="N30" i="1"/>
  <c r="N35" i="1"/>
  <c r="N40" i="1"/>
  <c r="N45" i="1"/>
  <c r="N50" i="1"/>
  <c r="N55" i="1"/>
  <c r="N60" i="1"/>
  <c r="N65" i="1"/>
  <c r="N70" i="1"/>
  <c r="N75" i="1"/>
  <c r="N11" i="1"/>
  <c r="N10" i="1"/>
  <c r="M55" i="1"/>
  <c r="M60" i="1"/>
  <c r="M65" i="1"/>
  <c r="M70" i="1"/>
  <c r="M75" i="1"/>
  <c r="M15" i="1"/>
  <c r="M20" i="1"/>
  <c r="M25" i="1"/>
  <c r="M30" i="1"/>
  <c r="M35" i="1"/>
  <c r="M40" i="1"/>
  <c r="M45" i="1"/>
  <c r="M50" i="1"/>
  <c r="M11" i="1"/>
  <c r="M10" i="1"/>
  <c r="H35" i="1"/>
  <c r="H37" i="1" s="1"/>
  <c r="F35" i="1"/>
  <c r="F37" i="1" s="1"/>
  <c r="H75" i="1"/>
  <c r="F75" i="1"/>
  <c r="H77" i="1"/>
  <c r="F77" i="1"/>
  <c r="D77" i="1"/>
  <c r="H72" i="1"/>
  <c r="F72" i="1"/>
  <c r="D72" i="1"/>
  <c r="H67" i="1"/>
  <c r="F67" i="1"/>
  <c r="D67" i="1"/>
  <c r="H62" i="1"/>
  <c r="F62" i="1"/>
  <c r="D62" i="1"/>
  <c r="F57" i="1"/>
  <c r="H55" i="1"/>
  <c r="H57" i="1" s="1"/>
  <c r="F55" i="1"/>
  <c r="H50" i="1"/>
  <c r="H52" i="1" s="1"/>
  <c r="F50" i="1"/>
  <c r="F52" i="1" s="1"/>
  <c r="H47" i="1"/>
  <c r="F47" i="1"/>
  <c r="D47" i="1"/>
  <c r="H42" i="1"/>
  <c r="F42" i="1"/>
  <c r="D42" i="1"/>
  <c r="D37" i="1"/>
  <c r="H32" i="1"/>
  <c r="F32" i="1"/>
  <c r="D32" i="1"/>
  <c r="H27" i="1"/>
  <c r="F27" i="1"/>
  <c r="F80" i="1" s="1"/>
  <c r="F86" i="1" s="1"/>
  <c r="D27" i="1"/>
  <c r="H22" i="1"/>
  <c r="F22" i="1"/>
  <c r="D22" i="1"/>
  <c r="F17" i="1"/>
  <c r="D17" i="1"/>
  <c r="H17" i="1"/>
  <c r="D12" i="1"/>
  <c r="H11" i="1"/>
  <c r="H12" i="1" s="1"/>
  <c r="F11" i="1"/>
  <c r="F12" i="1" s="1"/>
  <c r="D80" i="1" l="1"/>
  <c r="D86" i="1" s="1"/>
  <c r="H80" i="1"/>
  <c r="H86" i="1" s="1"/>
  <c r="F34" i="2"/>
  <c r="F51" i="2" s="1"/>
</calcChain>
</file>

<file path=xl/sharedStrings.xml><?xml version="1.0" encoding="utf-8"?>
<sst xmlns="http://schemas.openxmlformats.org/spreadsheetml/2006/main" count="243" uniqueCount="111">
  <si>
    <t>Kusas bibliotēkas vadītājs</t>
  </si>
  <si>
    <t>1349 32   9112 01</t>
  </si>
  <si>
    <t>20.2.</t>
  </si>
  <si>
    <t>8.</t>
  </si>
  <si>
    <t>Kopā</t>
  </si>
  <si>
    <t>Kusas bibliotēka</t>
  </si>
  <si>
    <t>Bibliotekārs</t>
  </si>
  <si>
    <t>3433 01</t>
  </si>
  <si>
    <t>II</t>
  </si>
  <si>
    <t>7.</t>
  </si>
  <si>
    <t>1.variants</t>
  </si>
  <si>
    <t>2.variants</t>
  </si>
  <si>
    <t>Amata vienības nosaukums</t>
  </si>
  <si>
    <t>Profesijas kods</t>
  </si>
  <si>
    <t>Amata vienību skaits</t>
  </si>
  <si>
    <t>Mēnešalgas likme</t>
  </si>
  <si>
    <t>Mēnešalgas fonds</t>
  </si>
  <si>
    <t>Barkavas bibliotēka</t>
  </si>
  <si>
    <t>Barkavas bibliotēkas vadītājs</t>
  </si>
  <si>
    <t>1349 32</t>
  </si>
  <si>
    <t xml:space="preserve">1349 32   </t>
  </si>
  <si>
    <t>Bērzaunes bibliotēka</t>
  </si>
  <si>
    <t>Kalsnavas bibliotēka</t>
  </si>
  <si>
    <t>Kalsnavas bibliotēkas vadītājs</t>
  </si>
  <si>
    <t>Lazdonas bibliotēka</t>
  </si>
  <si>
    <t>Liezēres bibliotēkas vadītājs</t>
  </si>
  <si>
    <t>Ļaudonas bibliotēkas vadītājs</t>
  </si>
  <si>
    <t>Mārcienas bibliotēka</t>
  </si>
  <si>
    <t>Mētrienas bibliotēka</t>
  </si>
  <si>
    <t>Praulienas bibliotēka</t>
  </si>
  <si>
    <t>Praulienas bibliotēkas vadītājs</t>
  </si>
  <si>
    <t>Sarkaņu bibliotēka</t>
  </si>
  <si>
    <t>Vestienas bibliotēka</t>
  </si>
  <si>
    <t>Aronas bibliotēka</t>
  </si>
  <si>
    <t>Aronas bibliotēkas vadītājs</t>
  </si>
  <si>
    <t>Amata saime</t>
  </si>
  <si>
    <t>Amata saimes līmenis</t>
  </si>
  <si>
    <t>Mēnešalgas grupa</t>
  </si>
  <si>
    <t>Procenti no minimuma</t>
  </si>
  <si>
    <t>2.2.</t>
  </si>
  <si>
    <t>IIIA</t>
  </si>
  <si>
    <t>KOPĀ</t>
  </si>
  <si>
    <t>2022.gads</t>
  </si>
  <si>
    <t>No 2023.gada 1.februāra</t>
  </si>
  <si>
    <t xml:space="preserve"> 1349 32  9112 01     8182 04</t>
  </si>
  <si>
    <t>Viesienas bibliotēka</t>
  </si>
  <si>
    <t>Viesienas bibliotēkas vadītājs</t>
  </si>
  <si>
    <t>1349 32 9112 01</t>
  </si>
  <si>
    <t>Stalīdzānu bibliotēka</t>
  </si>
  <si>
    <t>Stalīdzānu bibliotēkas vadītājs</t>
  </si>
  <si>
    <t>Vadītājs</t>
  </si>
  <si>
    <t>Dzelzavas 1.bibliotēka</t>
  </si>
  <si>
    <t>Dzelzavas pagasta 1.bibliotēkas vadītājs</t>
  </si>
  <si>
    <t>Dzelzavas 2.bibliotēka</t>
  </si>
  <si>
    <t>Dzelzavas pagasta 2.bibliotēkas vadītājs</t>
  </si>
  <si>
    <t>Vadītāja</t>
  </si>
  <si>
    <t>Liezēres pagasta bibliotēka</t>
  </si>
  <si>
    <t>Mēdzūlas bibliotēka</t>
  </si>
  <si>
    <t>Mēdzūlas bibliotēkas vadītājs</t>
  </si>
  <si>
    <t>Sāvienas bibliotēka</t>
  </si>
  <si>
    <t>Sāvienas bibliotēkas vadītājs</t>
  </si>
  <si>
    <t>Ošupes pagasta bibliotēka</t>
  </si>
  <si>
    <t>1431 11</t>
  </si>
  <si>
    <t>Saikavas bibliotēka</t>
  </si>
  <si>
    <t>Saikavas bibliotēkas vadītājs-apkopējs</t>
  </si>
  <si>
    <t>1431 11;
9112 01</t>
  </si>
  <si>
    <t>Biksēres bibliotēka</t>
  </si>
  <si>
    <t xml:space="preserve">Bibliotēkas vadītājs Biksēres bibliotēkā </t>
  </si>
  <si>
    <t>Bibliotēkas vadītājs Sarkaņu bibliotēkā-kurinātājs-apkopējs</t>
  </si>
  <si>
    <t>1349 32; 
8182 04;
 9112 01</t>
  </si>
  <si>
    <t>Bibliotēkas vadītājs</t>
  </si>
  <si>
    <t>kopā</t>
  </si>
  <si>
    <t>Pakāpe</t>
  </si>
  <si>
    <t>9.</t>
  </si>
  <si>
    <t>Minimums (jāsasniedz līdz 01.01.2027.) (11.pakāpe)</t>
  </si>
  <si>
    <t>ekonomija</t>
  </si>
  <si>
    <t>Aronas pagasta bibliotēka</t>
  </si>
  <si>
    <t>Barkavas pagasta bibliotēka</t>
  </si>
  <si>
    <t>Bērzaunes pagasta bibliotēka</t>
  </si>
  <si>
    <t>Dzelzavas pagasta bibliotēka</t>
  </si>
  <si>
    <t>Kalsnavas pagasta bibliotēka</t>
  </si>
  <si>
    <t>Lazdonas pagasta bibliotēka</t>
  </si>
  <si>
    <t>Ļaudonas pagasta bibliotēka</t>
  </si>
  <si>
    <t>Mārcienas pagasta bibliotēka</t>
  </si>
  <si>
    <t>Mētrienas pagasta bibliotēka</t>
  </si>
  <si>
    <t>Praulienas pagasta bibliotēka</t>
  </si>
  <si>
    <t>Sarkaņu pagasta bibliotēka</t>
  </si>
  <si>
    <t>Vestienas pagasta bibliotēka</t>
  </si>
  <si>
    <t>Aronas pagasta bibliotēkas vadītājs</t>
  </si>
  <si>
    <t>Barkavas pagasta bibliotēkas vadītājs</t>
  </si>
  <si>
    <t>Bērzaunes pagasta bibliotēkas vadītājs</t>
  </si>
  <si>
    <t>Dzelzavas pagasta bibliotēkas vadītājs</t>
  </si>
  <si>
    <t>Lazdonas pagasta bibliotēkas vadītājs</t>
  </si>
  <si>
    <t>Ļaudonas pagasta bibliotēkas vadītājs</t>
  </si>
  <si>
    <t>Mārcienas pagasta bibliotēkas vadītājs</t>
  </si>
  <si>
    <t>Mētrienas pagasta bibliotēkas vadītājs</t>
  </si>
  <si>
    <t>Ošupes pagasta bibliotēkas vadītājs</t>
  </si>
  <si>
    <t>Praulienas pagasta bibliotēkas vadītājs</t>
  </si>
  <si>
    <t>Sarkaņu pagasta bibliotēkas vadītājs</t>
  </si>
  <si>
    <t>Vestienas pagasta  bibliotēkas vadītājs</t>
  </si>
  <si>
    <t>Liezēres pagasta bibliotēkas vadītājs</t>
  </si>
  <si>
    <t>jaunā likme pret 2022.gada likmi</t>
  </si>
  <si>
    <t>2022.gada likme</t>
  </si>
  <si>
    <t>Ļaudonas bibliotēka</t>
  </si>
  <si>
    <t xml:space="preserve">jaunā likme pret 2022.gada likmi </t>
  </si>
  <si>
    <t>pieaugums no 9,4% līdz 56%</t>
  </si>
  <si>
    <t>pieaugums no 15% līdz 65,1%</t>
  </si>
  <si>
    <t>Pielikums</t>
  </si>
  <si>
    <t>Madonas novada pašvaldības domes</t>
  </si>
  <si>
    <t>22.11.2022. lēmumam Nr. 765</t>
  </si>
  <si>
    <t>(Prot. Nr. 26, 40.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</si>
</sst>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"/>
    <numFmt numFmtId="166" formatCode="0.0"/>
    <numFmt numFmtId="167" formatCode="_-* #,##0.0_-;\-* #,##0.0_-;_-* &quot;-&quot;??_-;_-@_-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164" fontId="13" fillId="0" borderId="0" applyFont="0" applyFill="0" applyBorder="0" applyAlignment="0" applyProtection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2" borderId="1" xfId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" xfId="0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2" xfId="0" applyFill="1" applyBorder="1"/>
    <xf numFmtId="165" fontId="4" fillId="2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166" fontId="0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/>
    <xf numFmtId="0" fontId="0" fillId="0" borderId="0" xfId="0" applyFill="1"/>
    <xf numFmtId="0" fontId="3" fillId="2" borderId="8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4" borderId="5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165" fontId="9" fillId="0" borderId="0" xfId="0" applyNumberFormat="1" applyFont="1" applyFill="1" applyBorder="1"/>
    <xf numFmtId="165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12" fillId="0" borderId="0" xfId="0" applyFont="1" applyFill="1" applyBorder="1"/>
    <xf numFmtId="0" fontId="1" fillId="0" borderId="0" xfId="0" applyFont="1" applyFill="1" applyBorder="1"/>
    <xf numFmtId="166" fontId="2" fillId="0" borderId="0" xfId="0" applyNumberFormat="1" applyFont="1"/>
    <xf numFmtId="0" fontId="2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7" fontId="0" fillId="3" borderId="1" xfId="4" applyNumberFormat="1" applyFont="1" applyFill="1" applyBorder="1" applyAlignment="1">
      <alignment horizontal="center"/>
    </xf>
    <xf numFmtId="167" fontId="0" fillId="4" borderId="1" xfId="0" applyNumberForma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/>
    <xf numFmtId="0" fontId="3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horizontal="left" vertical="center" wrapText="1"/>
    </xf>
  </cellXfs>
  <cellStyles count="5">
    <cellStyle name="Komats" xfId="4" builtinId="3"/>
    <cellStyle name="Parasts" xfId="0" builtinId="0"/>
    <cellStyle name="Parasts 3" xfId="2"/>
    <cellStyle name="Parasts 4" xfId="3"/>
    <cellStyle name="Parasts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9"/>
  <sheetViews>
    <sheetView tabSelected="1" workbookViewId="0">
      <selection activeCell="T8" sqref="T8"/>
    </sheetView>
  </sheetViews>
  <sheetFormatPr defaultRowHeight="15" x14ac:dyDescent="0.25"/>
  <cols>
    <col min="1" max="1" width="9.85546875" customWidth="1"/>
    <col min="2" max="2" width="26.85546875" customWidth="1"/>
    <col min="3" max="3" width="16.140625" customWidth="1"/>
    <col min="5" max="5" width="12.7109375" style="12" customWidth="1"/>
    <col min="6" max="6" width="13" style="12" customWidth="1"/>
    <col min="7" max="7" width="11.85546875" style="15" customWidth="1"/>
    <col min="8" max="8" width="12.140625" style="15" customWidth="1"/>
    <col min="9" max="10" width="9.140625" style="16"/>
    <col min="11" max="11" width="9.28515625" style="16" customWidth="1"/>
    <col min="12" max="12" width="12.85546875" style="16" customWidth="1"/>
    <col min="13" max="13" width="13.28515625" style="34" customWidth="1"/>
    <col min="14" max="14" width="13.42578125" style="25" customWidth="1"/>
    <col min="15" max="16" width="10" customWidth="1"/>
    <col min="17" max="17" width="11.5703125" customWidth="1"/>
    <col min="18" max="18" width="12.7109375" customWidth="1"/>
    <col min="19" max="19" width="15.85546875" customWidth="1"/>
  </cols>
  <sheetData>
    <row r="1" spans="1:19" ht="15.75" x14ac:dyDescent="0.25">
      <c r="E1"/>
      <c r="F1"/>
      <c r="G1"/>
      <c r="H1"/>
      <c r="I1"/>
      <c r="J1"/>
      <c r="K1" s="94"/>
      <c r="L1" s="94"/>
      <c r="M1" s="95" t="s">
        <v>107</v>
      </c>
      <c r="N1" s="95"/>
      <c r="O1" s="95"/>
    </row>
    <row r="2" spans="1:19" ht="15.75" x14ac:dyDescent="0.25">
      <c r="E2"/>
      <c r="F2"/>
      <c r="G2"/>
      <c r="H2"/>
      <c r="I2"/>
      <c r="J2"/>
      <c r="K2" s="94"/>
      <c r="L2" s="94"/>
      <c r="M2" s="95" t="s">
        <v>108</v>
      </c>
      <c r="N2" s="95"/>
      <c r="O2" s="95"/>
    </row>
    <row r="3" spans="1:19" ht="15.75" x14ac:dyDescent="0.25">
      <c r="E3"/>
      <c r="F3"/>
      <c r="G3"/>
      <c r="H3"/>
      <c r="I3"/>
      <c r="J3"/>
      <c r="K3" s="94"/>
      <c r="L3" s="94"/>
      <c r="M3" s="95" t="s">
        <v>109</v>
      </c>
      <c r="N3" s="95"/>
      <c r="O3" s="95"/>
    </row>
    <row r="4" spans="1:19" ht="15.75" x14ac:dyDescent="0.25">
      <c r="E4"/>
      <c r="F4"/>
      <c r="G4"/>
      <c r="H4"/>
      <c r="I4"/>
      <c r="J4"/>
      <c r="K4" s="94"/>
      <c r="L4" s="94"/>
      <c r="M4" s="95" t="s">
        <v>110</v>
      </c>
      <c r="N4" s="95"/>
      <c r="O4" s="95"/>
    </row>
    <row r="5" spans="1:19" x14ac:dyDescent="0.25">
      <c r="E5"/>
      <c r="F5"/>
      <c r="G5"/>
      <c r="H5"/>
      <c r="I5"/>
      <c r="J5"/>
      <c r="K5" s="94"/>
      <c r="L5" s="94"/>
      <c r="M5"/>
      <c r="N5"/>
    </row>
    <row r="6" spans="1:19" ht="49.5" customHeight="1" x14ac:dyDescent="0.35">
      <c r="B6" s="41"/>
      <c r="C6" s="41"/>
      <c r="D6" s="41"/>
      <c r="E6" s="41"/>
      <c r="F6" s="101" t="s">
        <v>43</v>
      </c>
      <c r="G6" s="101"/>
      <c r="H6" s="101"/>
      <c r="I6" s="101"/>
      <c r="J6" s="55"/>
      <c r="K6" s="55"/>
      <c r="L6" s="55"/>
      <c r="M6" s="55"/>
      <c r="N6" s="55"/>
    </row>
    <row r="7" spans="1:19" x14ac:dyDescent="0.25">
      <c r="A7" s="16"/>
      <c r="B7" s="16"/>
      <c r="C7" s="16"/>
      <c r="D7" s="16"/>
      <c r="E7" s="100" t="s">
        <v>10</v>
      </c>
      <c r="F7" s="100"/>
      <c r="G7" s="99" t="s">
        <v>11</v>
      </c>
      <c r="H7" s="99"/>
      <c r="M7" s="68" t="s">
        <v>10</v>
      </c>
      <c r="N7" s="69" t="s">
        <v>11</v>
      </c>
      <c r="O7" s="39" t="s">
        <v>10</v>
      </c>
      <c r="P7" s="40" t="s">
        <v>11</v>
      </c>
      <c r="Q7" s="39" t="s">
        <v>10</v>
      </c>
      <c r="R7" s="40" t="s">
        <v>11</v>
      </c>
      <c r="S7" s="16"/>
    </row>
    <row r="8" spans="1:19" ht="95.25" customHeight="1" x14ac:dyDescent="0.25">
      <c r="A8" s="16"/>
      <c r="B8" s="62" t="s">
        <v>12</v>
      </c>
      <c r="C8" s="62" t="s">
        <v>13</v>
      </c>
      <c r="D8" s="63" t="s">
        <v>14</v>
      </c>
      <c r="E8" s="64" t="s">
        <v>15</v>
      </c>
      <c r="F8" s="65" t="s">
        <v>16</v>
      </c>
      <c r="G8" s="66" t="s">
        <v>15</v>
      </c>
      <c r="H8" s="67" t="s">
        <v>16</v>
      </c>
      <c r="I8" s="31" t="s">
        <v>35</v>
      </c>
      <c r="J8" s="31" t="s">
        <v>36</v>
      </c>
      <c r="K8" s="31" t="s">
        <v>37</v>
      </c>
      <c r="L8" s="31" t="s">
        <v>74</v>
      </c>
      <c r="M8" s="11" t="s">
        <v>38</v>
      </c>
      <c r="N8" s="14" t="s">
        <v>38</v>
      </c>
      <c r="O8" s="86" t="s">
        <v>72</v>
      </c>
      <c r="P8" s="87" t="s">
        <v>72</v>
      </c>
      <c r="Q8" s="88" t="s">
        <v>101</v>
      </c>
      <c r="R8" s="89" t="s">
        <v>104</v>
      </c>
      <c r="S8" s="62" t="s">
        <v>102</v>
      </c>
    </row>
    <row r="9" spans="1:19" ht="15.75" x14ac:dyDescent="0.25">
      <c r="A9" s="98" t="s">
        <v>76</v>
      </c>
      <c r="B9" s="98"/>
      <c r="C9" s="98"/>
      <c r="D9" s="98"/>
      <c r="E9" s="98"/>
      <c r="F9" s="98"/>
      <c r="G9" s="96"/>
      <c r="H9" s="97"/>
      <c r="I9" s="4"/>
      <c r="J9" s="5"/>
      <c r="K9" s="28"/>
      <c r="L9" s="29"/>
      <c r="M9" s="35"/>
      <c r="N9" s="26"/>
      <c r="O9" s="36"/>
      <c r="P9" s="26"/>
      <c r="Q9" s="36"/>
      <c r="R9" s="25"/>
      <c r="S9" s="16"/>
    </row>
    <row r="10" spans="1:19" ht="31.5" x14ac:dyDescent="0.25">
      <c r="A10" s="1">
        <v>1</v>
      </c>
      <c r="B10" s="2" t="s">
        <v>88</v>
      </c>
      <c r="C10" s="1" t="s">
        <v>20</v>
      </c>
      <c r="D10" s="3">
        <v>1</v>
      </c>
      <c r="E10" s="10">
        <v>900</v>
      </c>
      <c r="F10" s="10">
        <v>900</v>
      </c>
      <c r="G10" s="13">
        <v>850</v>
      </c>
      <c r="H10" s="21">
        <v>850</v>
      </c>
      <c r="I10" s="8" t="s">
        <v>2</v>
      </c>
      <c r="J10" s="29" t="s">
        <v>40</v>
      </c>
      <c r="K10" s="30" t="s">
        <v>3</v>
      </c>
      <c r="L10" s="29">
        <v>967</v>
      </c>
      <c r="M10" s="37">
        <f>E10*100/L10</f>
        <v>93.071354705274047</v>
      </c>
      <c r="N10" s="38">
        <f>G10*100/L10</f>
        <v>87.900723888314374</v>
      </c>
      <c r="O10" s="36" t="s">
        <v>73</v>
      </c>
      <c r="P10" s="26" t="s">
        <v>3</v>
      </c>
      <c r="Q10" s="90">
        <f>E10*100/S10</f>
        <v>128.02275960170698</v>
      </c>
      <c r="R10" s="91">
        <f>G10*100/S10</f>
        <v>120.9103840682788</v>
      </c>
      <c r="S10" s="16">
        <v>703</v>
      </c>
    </row>
    <row r="11" spans="1:19" ht="15.75" x14ac:dyDescent="0.25">
      <c r="A11" s="1">
        <v>2</v>
      </c>
      <c r="B11" s="2" t="s">
        <v>6</v>
      </c>
      <c r="C11" s="1" t="s">
        <v>7</v>
      </c>
      <c r="D11" s="3">
        <v>0.2</v>
      </c>
      <c r="E11" s="10">
        <v>850</v>
      </c>
      <c r="F11" s="10">
        <f>D11*E11</f>
        <v>170</v>
      </c>
      <c r="G11" s="13">
        <v>800</v>
      </c>
      <c r="H11" s="21">
        <f>D11*G11</f>
        <v>160</v>
      </c>
      <c r="I11" s="4" t="s">
        <v>2</v>
      </c>
      <c r="J11" s="29" t="s">
        <v>8</v>
      </c>
      <c r="K11" s="28" t="s">
        <v>9</v>
      </c>
      <c r="L11" s="29">
        <v>905</v>
      </c>
      <c r="M11" s="37">
        <f>E11*100/L11</f>
        <v>93.922651933701658</v>
      </c>
      <c r="N11" s="38">
        <f>G11*100/L11</f>
        <v>88.39779005524862</v>
      </c>
      <c r="O11" s="36" t="s">
        <v>73</v>
      </c>
      <c r="P11" s="26" t="s">
        <v>3</v>
      </c>
      <c r="Q11" s="90">
        <f>E11*100/S11</f>
        <v>137.09677419354838</v>
      </c>
      <c r="R11" s="91">
        <f>G11*100/S11</f>
        <v>129.03225806451613</v>
      </c>
      <c r="S11" s="16">
        <v>620</v>
      </c>
    </row>
    <row r="12" spans="1:19" ht="40.5" customHeight="1" x14ac:dyDescent="0.25">
      <c r="A12" s="1"/>
      <c r="B12" s="6" t="s">
        <v>4</v>
      </c>
      <c r="C12" s="7"/>
      <c r="D12" s="7">
        <f>SUM(D10:D11)</f>
        <v>1.2</v>
      </c>
      <c r="E12" s="11"/>
      <c r="F12" s="11">
        <f>SUM(F10:F11)</f>
        <v>1070</v>
      </c>
      <c r="G12" s="14"/>
      <c r="H12" s="22">
        <f>SUM(H10:H11)</f>
        <v>1010</v>
      </c>
      <c r="I12" s="4"/>
      <c r="J12" s="29"/>
      <c r="K12" s="31"/>
      <c r="L12" s="29"/>
      <c r="M12" s="37"/>
      <c r="N12" s="38"/>
      <c r="O12" s="36"/>
      <c r="P12" s="26"/>
      <c r="Q12" s="90"/>
      <c r="R12" s="91"/>
      <c r="S12" s="16"/>
    </row>
    <row r="13" spans="1:19" x14ac:dyDescent="0.25">
      <c r="G13" s="23"/>
      <c r="H13" s="23"/>
      <c r="I13" s="32"/>
      <c r="J13" s="32"/>
      <c r="K13" s="32"/>
      <c r="L13" s="32"/>
      <c r="M13" s="37"/>
      <c r="N13" s="38"/>
      <c r="O13" s="36"/>
      <c r="P13" s="26"/>
      <c r="Q13" s="90"/>
      <c r="R13" s="91"/>
      <c r="S13" s="16"/>
    </row>
    <row r="14" spans="1:19" ht="15.75" x14ac:dyDescent="0.25">
      <c r="A14" s="98" t="s">
        <v>77</v>
      </c>
      <c r="B14" s="98"/>
      <c r="C14" s="98"/>
      <c r="D14" s="98"/>
      <c r="E14" s="98"/>
      <c r="F14" s="98"/>
      <c r="G14" s="96"/>
      <c r="H14" s="97"/>
      <c r="I14" s="32"/>
      <c r="J14" s="32"/>
      <c r="K14" s="32"/>
      <c r="L14" s="32"/>
      <c r="M14" s="37"/>
      <c r="N14" s="38"/>
      <c r="O14" s="36"/>
      <c r="P14" s="26"/>
      <c r="Q14" s="90"/>
      <c r="R14" s="91"/>
      <c r="S14" s="16"/>
    </row>
    <row r="15" spans="1:19" ht="31.5" x14ac:dyDescent="0.25">
      <c r="A15" s="1">
        <v>1</v>
      </c>
      <c r="B15" s="2" t="s">
        <v>89</v>
      </c>
      <c r="C15" s="3" t="s">
        <v>19</v>
      </c>
      <c r="D15" s="17">
        <v>1</v>
      </c>
      <c r="E15" s="18">
        <v>900</v>
      </c>
      <c r="F15" s="10">
        <v>900</v>
      </c>
      <c r="G15" s="19">
        <v>850</v>
      </c>
      <c r="H15" s="27">
        <v>850</v>
      </c>
      <c r="I15" s="32" t="s">
        <v>2</v>
      </c>
      <c r="J15" s="32" t="s">
        <v>40</v>
      </c>
      <c r="K15" s="32" t="s">
        <v>3</v>
      </c>
      <c r="L15" s="32">
        <v>967</v>
      </c>
      <c r="M15" s="37">
        <f t="shared" ref="M15:M75" si="0">E15*100/L15</f>
        <v>93.071354705274047</v>
      </c>
      <c r="N15" s="38">
        <f t="shared" ref="N15:N75" si="1">G15*100/L15</f>
        <v>87.900723888314374</v>
      </c>
      <c r="O15" s="36" t="s">
        <v>73</v>
      </c>
      <c r="P15" s="26" t="s">
        <v>3</v>
      </c>
      <c r="Q15" s="90">
        <f t="shared" ref="Q15:Q70" si="2">E15*100/S15</f>
        <v>115.83011583011583</v>
      </c>
      <c r="R15" s="91">
        <f t="shared" ref="R15:R70" si="3">G15*100/S15</f>
        <v>109.3951093951094</v>
      </c>
      <c r="S15" s="16">
        <v>777</v>
      </c>
    </row>
    <row r="16" spans="1:19" ht="15.75" x14ac:dyDescent="0.25">
      <c r="A16" s="1"/>
      <c r="B16" s="2"/>
      <c r="C16" s="1"/>
      <c r="D16" s="3"/>
      <c r="E16" s="10"/>
      <c r="F16" s="10"/>
      <c r="G16" s="13"/>
      <c r="H16" s="21"/>
      <c r="I16" s="32"/>
      <c r="J16" s="32"/>
      <c r="K16" s="32"/>
      <c r="L16" s="32"/>
      <c r="M16" s="37"/>
      <c r="N16" s="38"/>
      <c r="O16" s="36"/>
      <c r="P16" s="26"/>
      <c r="Q16" s="90"/>
      <c r="R16" s="91"/>
      <c r="S16" s="16"/>
    </row>
    <row r="17" spans="1:19" ht="15.75" x14ac:dyDescent="0.25">
      <c r="A17" s="1"/>
      <c r="B17" s="6" t="s">
        <v>4</v>
      </c>
      <c r="C17" s="7"/>
      <c r="D17" s="7">
        <f>SUM(D15:D16)</f>
        <v>1</v>
      </c>
      <c r="E17" s="20"/>
      <c r="F17" s="11">
        <f>SUM(F15:F16)</f>
        <v>900</v>
      </c>
      <c r="G17" s="14"/>
      <c r="H17" s="22">
        <f>SUM(H15:H16)</f>
        <v>850</v>
      </c>
      <c r="I17" s="32"/>
      <c r="J17" s="32"/>
      <c r="K17" s="32"/>
      <c r="L17" s="32"/>
      <c r="M17" s="37"/>
      <c r="N17" s="38"/>
      <c r="O17" s="36"/>
      <c r="P17" s="26"/>
      <c r="Q17" s="90"/>
      <c r="R17" s="91"/>
      <c r="S17" s="16"/>
    </row>
    <row r="18" spans="1:19" x14ac:dyDescent="0.25">
      <c r="I18" s="32"/>
      <c r="J18" s="32"/>
      <c r="K18" s="32"/>
      <c r="L18" s="32"/>
      <c r="M18" s="37"/>
      <c r="N18" s="38"/>
      <c r="O18" s="36"/>
      <c r="P18" s="26"/>
      <c r="Q18" s="90"/>
      <c r="R18" s="91"/>
      <c r="S18" s="16"/>
    </row>
    <row r="19" spans="1:19" ht="15.75" x14ac:dyDescent="0.25">
      <c r="A19" s="98" t="s">
        <v>78</v>
      </c>
      <c r="B19" s="98"/>
      <c r="C19" s="98"/>
      <c r="D19" s="98"/>
      <c r="E19" s="98"/>
      <c r="F19" s="98"/>
      <c r="G19" s="96"/>
      <c r="H19" s="97"/>
      <c r="I19" s="32"/>
      <c r="J19" s="32"/>
      <c r="K19" s="32"/>
      <c r="L19" s="32"/>
      <c r="M19" s="37"/>
      <c r="N19" s="38"/>
      <c r="O19" s="36"/>
      <c r="P19" s="26"/>
      <c r="Q19" s="90"/>
      <c r="R19" s="91"/>
      <c r="S19" s="16"/>
    </row>
    <row r="20" spans="1:19" ht="31.5" x14ac:dyDescent="0.25">
      <c r="A20" s="1">
        <v>1</v>
      </c>
      <c r="B20" s="2" t="s">
        <v>90</v>
      </c>
      <c r="C20" s="3" t="s">
        <v>19</v>
      </c>
      <c r="D20" s="17">
        <v>1</v>
      </c>
      <c r="E20" s="18">
        <v>900</v>
      </c>
      <c r="F20" s="10">
        <v>900</v>
      </c>
      <c r="G20" s="19">
        <v>850</v>
      </c>
      <c r="H20" s="27">
        <v>850</v>
      </c>
      <c r="I20" s="33" t="s">
        <v>2</v>
      </c>
      <c r="J20" s="32" t="s">
        <v>40</v>
      </c>
      <c r="K20" s="32" t="s">
        <v>3</v>
      </c>
      <c r="L20" s="32">
        <v>967</v>
      </c>
      <c r="M20" s="37">
        <f t="shared" si="0"/>
        <v>93.071354705274047</v>
      </c>
      <c r="N20" s="38">
        <f t="shared" si="1"/>
        <v>87.900723888314374</v>
      </c>
      <c r="O20" s="36" t="s">
        <v>73</v>
      </c>
      <c r="P20" s="26" t="s">
        <v>3</v>
      </c>
      <c r="Q20" s="90">
        <f t="shared" si="2"/>
        <v>148.7603305785124</v>
      </c>
      <c r="R20" s="91">
        <f t="shared" si="3"/>
        <v>140.49586776859505</v>
      </c>
      <c r="S20" s="16">
        <v>605</v>
      </c>
    </row>
    <row r="21" spans="1:19" ht="15.75" x14ac:dyDescent="0.25">
      <c r="A21" s="1"/>
      <c r="B21" s="2"/>
      <c r="C21" s="1"/>
      <c r="D21" s="3"/>
      <c r="E21" s="10"/>
      <c r="F21" s="10"/>
      <c r="G21" s="13"/>
      <c r="H21" s="21"/>
      <c r="I21" s="32"/>
      <c r="J21" s="32"/>
      <c r="K21" s="32"/>
      <c r="L21" s="32"/>
      <c r="M21" s="37"/>
      <c r="N21" s="38"/>
      <c r="O21" s="36"/>
      <c r="P21" s="26"/>
      <c r="Q21" s="90"/>
      <c r="R21" s="91"/>
      <c r="S21" s="16"/>
    </row>
    <row r="22" spans="1:19" ht="15.75" x14ac:dyDescent="0.25">
      <c r="A22" s="1"/>
      <c r="B22" s="6" t="s">
        <v>4</v>
      </c>
      <c r="C22" s="7"/>
      <c r="D22" s="7">
        <f>SUM(D20:D21)</f>
        <v>1</v>
      </c>
      <c r="E22" s="20"/>
      <c r="F22" s="11">
        <f>SUM(F20:F21)</f>
        <v>900</v>
      </c>
      <c r="G22" s="14"/>
      <c r="H22" s="22">
        <f>SUM(H20:H21)</f>
        <v>850</v>
      </c>
      <c r="I22" s="32"/>
      <c r="J22" s="32"/>
      <c r="K22" s="32"/>
      <c r="L22" s="32"/>
      <c r="M22" s="37"/>
      <c r="N22" s="38"/>
      <c r="O22" s="36"/>
      <c r="P22" s="26"/>
      <c r="Q22" s="90"/>
      <c r="R22" s="91"/>
      <c r="S22" s="16"/>
    </row>
    <row r="23" spans="1:19" x14ac:dyDescent="0.25">
      <c r="I23" s="32"/>
      <c r="J23" s="32"/>
      <c r="K23" s="32"/>
      <c r="L23" s="32"/>
      <c r="M23" s="37"/>
      <c r="N23" s="38"/>
      <c r="O23" s="36"/>
      <c r="P23" s="26"/>
      <c r="Q23" s="90"/>
      <c r="R23" s="91"/>
      <c r="S23" s="16"/>
    </row>
    <row r="24" spans="1:19" ht="15.75" x14ac:dyDescent="0.25">
      <c r="A24" s="98" t="s">
        <v>79</v>
      </c>
      <c r="B24" s="98"/>
      <c r="C24" s="98"/>
      <c r="D24" s="98"/>
      <c r="E24" s="98"/>
      <c r="F24" s="98"/>
      <c r="G24" s="96"/>
      <c r="H24" s="97"/>
      <c r="I24" s="32"/>
      <c r="J24" s="32"/>
      <c r="K24" s="32"/>
      <c r="L24" s="32"/>
      <c r="M24" s="37"/>
      <c r="N24" s="38"/>
      <c r="O24" s="36"/>
      <c r="P24" s="26"/>
      <c r="Q24" s="90"/>
      <c r="R24" s="91"/>
      <c r="S24" s="16"/>
    </row>
    <row r="25" spans="1:19" ht="31.5" x14ac:dyDescent="0.25">
      <c r="A25" s="1">
        <v>1</v>
      </c>
      <c r="B25" s="2" t="s">
        <v>91</v>
      </c>
      <c r="C25" s="3" t="s">
        <v>19</v>
      </c>
      <c r="D25" s="17">
        <v>1</v>
      </c>
      <c r="E25" s="18">
        <v>900</v>
      </c>
      <c r="F25" s="10">
        <v>900</v>
      </c>
      <c r="G25" s="19">
        <v>850</v>
      </c>
      <c r="H25" s="27">
        <v>850</v>
      </c>
      <c r="I25" s="32" t="s">
        <v>2</v>
      </c>
      <c r="J25" s="32" t="s">
        <v>40</v>
      </c>
      <c r="K25" s="32" t="s">
        <v>3</v>
      </c>
      <c r="L25" s="32">
        <v>967</v>
      </c>
      <c r="M25" s="37">
        <f t="shared" si="0"/>
        <v>93.071354705274047</v>
      </c>
      <c r="N25" s="38">
        <f t="shared" si="1"/>
        <v>87.900723888314374</v>
      </c>
      <c r="O25" s="36" t="s">
        <v>73</v>
      </c>
      <c r="P25" s="26" t="s">
        <v>3</v>
      </c>
      <c r="Q25" s="90">
        <f t="shared" si="2"/>
        <v>131.96480938416423</v>
      </c>
      <c r="R25" s="91">
        <f t="shared" si="3"/>
        <v>124.63343108504399</v>
      </c>
      <c r="S25" s="16">
        <v>682</v>
      </c>
    </row>
    <row r="26" spans="1:19" ht="15.75" x14ac:dyDescent="0.25">
      <c r="A26" s="1"/>
      <c r="B26" s="2"/>
      <c r="C26" s="1"/>
      <c r="D26" s="3"/>
      <c r="E26" s="10"/>
      <c r="F26" s="10"/>
      <c r="G26" s="13"/>
      <c r="H26" s="21"/>
      <c r="I26" s="32"/>
      <c r="J26" s="32"/>
      <c r="K26" s="32"/>
      <c r="L26" s="32"/>
      <c r="M26" s="37"/>
      <c r="N26" s="38"/>
      <c r="O26" s="36"/>
      <c r="P26" s="26"/>
      <c r="Q26" s="90"/>
      <c r="R26" s="91"/>
      <c r="S26" s="16"/>
    </row>
    <row r="27" spans="1:19" ht="15.75" x14ac:dyDescent="0.25">
      <c r="A27" s="1"/>
      <c r="B27" s="6" t="s">
        <v>4</v>
      </c>
      <c r="C27" s="7"/>
      <c r="D27" s="7">
        <f>SUM(D25:D26)</f>
        <v>1</v>
      </c>
      <c r="E27" s="20"/>
      <c r="F27" s="11">
        <f>SUM(F25:F26)</f>
        <v>900</v>
      </c>
      <c r="G27" s="14"/>
      <c r="H27" s="22">
        <f>SUM(H25:H26)</f>
        <v>850</v>
      </c>
      <c r="I27" s="32"/>
      <c r="J27" s="32"/>
      <c r="K27" s="32"/>
      <c r="L27" s="32"/>
      <c r="M27" s="37"/>
      <c r="N27" s="38"/>
      <c r="O27" s="36"/>
      <c r="P27" s="26"/>
      <c r="Q27" s="90"/>
      <c r="R27" s="91"/>
      <c r="S27" s="16"/>
    </row>
    <row r="28" spans="1:19" x14ac:dyDescent="0.25">
      <c r="I28" s="32"/>
      <c r="J28" s="32"/>
      <c r="K28" s="32"/>
      <c r="L28" s="32"/>
      <c r="M28" s="37"/>
      <c r="N28" s="38"/>
      <c r="O28" s="36"/>
      <c r="P28" s="26"/>
      <c r="Q28" s="90"/>
      <c r="R28" s="91"/>
      <c r="S28" s="16"/>
    </row>
    <row r="29" spans="1:19" ht="15.75" x14ac:dyDescent="0.25">
      <c r="A29" s="98" t="s">
        <v>80</v>
      </c>
      <c r="B29" s="98"/>
      <c r="C29" s="98"/>
      <c r="D29" s="98"/>
      <c r="E29" s="98"/>
      <c r="F29" s="98"/>
      <c r="G29" s="96"/>
      <c r="H29" s="97"/>
      <c r="I29" s="32"/>
      <c r="J29" s="32"/>
      <c r="K29" s="32"/>
      <c r="L29" s="32"/>
      <c r="M29" s="37"/>
      <c r="N29" s="38"/>
      <c r="O29" s="36"/>
      <c r="P29" s="26"/>
      <c r="Q29" s="90"/>
      <c r="R29" s="91"/>
      <c r="S29" s="16"/>
    </row>
    <row r="30" spans="1:19" ht="31.5" x14ac:dyDescent="0.25">
      <c r="A30" s="1">
        <v>1</v>
      </c>
      <c r="B30" s="2" t="s">
        <v>23</v>
      </c>
      <c r="C30" s="3" t="s">
        <v>19</v>
      </c>
      <c r="D30" s="17">
        <v>1</v>
      </c>
      <c r="E30" s="18">
        <v>900</v>
      </c>
      <c r="F30" s="10">
        <v>900</v>
      </c>
      <c r="G30" s="19">
        <v>850</v>
      </c>
      <c r="H30" s="27">
        <v>850</v>
      </c>
      <c r="I30" s="32" t="s">
        <v>2</v>
      </c>
      <c r="J30" s="32" t="s">
        <v>40</v>
      </c>
      <c r="K30" s="32" t="s">
        <v>3</v>
      </c>
      <c r="L30" s="32">
        <v>967</v>
      </c>
      <c r="M30" s="37">
        <f t="shared" si="0"/>
        <v>93.071354705274047</v>
      </c>
      <c r="N30" s="38">
        <f t="shared" si="1"/>
        <v>87.900723888314374</v>
      </c>
      <c r="O30" s="36" t="s">
        <v>73</v>
      </c>
      <c r="P30" s="26" t="s">
        <v>3</v>
      </c>
      <c r="Q30" s="90">
        <f t="shared" si="2"/>
        <v>131.96480938416423</v>
      </c>
      <c r="R30" s="91">
        <f t="shared" si="3"/>
        <v>124.63343108504399</v>
      </c>
      <c r="S30" s="16">
        <v>682</v>
      </c>
    </row>
    <row r="31" spans="1:19" ht="15.75" x14ac:dyDescent="0.25">
      <c r="A31" s="1"/>
      <c r="B31" s="2"/>
      <c r="C31" s="1"/>
      <c r="D31" s="3"/>
      <c r="E31" s="10"/>
      <c r="F31" s="10"/>
      <c r="G31" s="13"/>
      <c r="H31" s="21"/>
      <c r="I31" s="32"/>
      <c r="J31" s="32"/>
      <c r="K31" s="32"/>
      <c r="L31" s="32"/>
      <c r="M31" s="37"/>
      <c r="N31" s="38"/>
      <c r="O31" s="36"/>
      <c r="P31" s="26"/>
      <c r="Q31" s="90"/>
      <c r="R31" s="91"/>
      <c r="S31" s="16"/>
    </row>
    <row r="32" spans="1:19" ht="15.75" x14ac:dyDescent="0.25">
      <c r="A32" s="1"/>
      <c r="B32" s="6" t="s">
        <v>4</v>
      </c>
      <c r="C32" s="7"/>
      <c r="D32" s="7">
        <f>SUM(D30:D31)</f>
        <v>1</v>
      </c>
      <c r="E32" s="20"/>
      <c r="F32" s="11">
        <f>SUM(F30:F31)</f>
        <v>900</v>
      </c>
      <c r="G32" s="14"/>
      <c r="H32" s="22">
        <f>SUM(H30:H31)</f>
        <v>850</v>
      </c>
      <c r="I32" s="32"/>
      <c r="J32" s="32"/>
      <c r="K32" s="32"/>
      <c r="L32" s="32"/>
      <c r="M32" s="37"/>
      <c r="N32" s="38"/>
      <c r="O32" s="36"/>
      <c r="P32" s="26"/>
      <c r="Q32" s="90"/>
      <c r="R32" s="91"/>
      <c r="S32" s="16"/>
    </row>
    <row r="33" spans="1:19" x14ac:dyDescent="0.25">
      <c r="I33" s="32"/>
      <c r="J33" s="32"/>
      <c r="K33" s="32"/>
      <c r="L33" s="32"/>
      <c r="M33" s="37"/>
      <c r="N33" s="38"/>
      <c r="O33" s="36"/>
      <c r="P33" s="26"/>
      <c r="Q33" s="90"/>
      <c r="R33" s="91"/>
      <c r="S33" s="16"/>
    </row>
    <row r="34" spans="1:19" ht="15.75" x14ac:dyDescent="0.25">
      <c r="A34" s="98" t="s">
        <v>81</v>
      </c>
      <c r="B34" s="98"/>
      <c r="C34" s="98"/>
      <c r="D34" s="98"/>
      <c r="E34" s="98"/>
      <c r="F34" s="98"/>
      <c r="G34" s="96"/>
      <c r="H34" s="97"/>
      <c r="I34" s="32"/>
      <c r="J34" s="32"/>
      <c r="K34" s="32"/>
      <c r="L34" s="32"/>
      <c r="M34" s="37"/>
      <c r="N34" s="38"/>
      <c r="O34" s="36"/>
      <c r="P34" s="26"/>
      <c r="Q34" s="90"/>
      <c r="R34" s="91"/>
      <c r="S34" s="16"/>
    </row>
    <row r="35" spans="1:19" ht="31.5" x14ac:dyDescent="0.25">
      <c r="A35" s="1">
        <v>1</v>
      </c>
      <c r="B35" s="2" t="s">
        <v>92</v>
      </c>
      <c r="C35" s="3" t="s">
        <v>19</v>
      </c>
      <c r="D35" s="24">
        <v>0.8</v>
      </c>
      <c r="E35" s="18">
        <v>900</v>
      </c>
      <c r="F35" s="10">
        <f>D35*E35</f>
        <v>720</v>
      </c>
      <c r="G35" s="19">
        <v>850</v>
      </c>
      <c r="H35" s="27">
        <f>D35*G35</f>
        <v>680</v>
      </c>
      <c r="I35" s="32" t="s">
        <v>2</v>
      </c>
      <c r="J35" s="32" t="s">
        <v>40</v>
      </c>
      <c r="K35" s="32" t="s">
        <v>3</v>
      </c>
      <c r="L35" s="32">
        <v>967</v>
      </c>
      <c r="M35" s="37">
        <f t="shared" si="0"/>
        <v>93.071354705274047</v>
      </c>
      <c r="N35" s="38">
        <f t="shared" si="1"/>
        <v>87.900723888314374</v>
      </c>
      <c r="O35" s="36" t="s">
        <v>73</v>
      </c>
      <c r="P35" s="26" t="s">
        <v>3</v>
      </c>
      <c r="Q35" s="90">
        <f t="shared" si="2"/>
        <v>148.7603305785124</v>
      </c>
      <c r="R35" s="91">
        <f t="shared" si="3"/>
        <v>140.49586776859505</v>
      </c>
      <c r="S35" s="16">
        <v>605</v>
      </c>
    </row>
    <row r="36" spans="1:19" ht="15.75" x14ac:dyDescent="0.25">
      <c r="A36" s="1"/>
      <c r="B36" s="2"/>
      <c r="C36" s="1"/>
      <c r="D36" s="3"/>
      <c r="E36" s="10"/>
      <c r="F36" s="10"/>
      <c r="G36" s="13"/>
      <c r="H36" s="21"/>
      <c r="I36" s="32"/>
      <c r="J36" s="32"/>
      <c r="K36" s="32"/>
      <c r="L36" s="32"/>
      <c r="M36" s="37"/>
      <c r="N36" s="38"/>
      <c r="O36" s="36"/>
      <c r="P36" s="26"/>
      <c r="Q36" s="90"/>
      <c r="R36" s="91"/>
      <c r="S36" s="16"/>
    </row>
    <row r="37" spans="1:19" ht="15.75" x14ac:dyDescent="0.25">
      <c r="A37" s="1"/>
      <c r="B37" s="6" t="s">
        <v>4</v>
      </c>
      <c r="C37" s="7"/>
      <c r="D37" s="7">
        <f>SUM(D35:D36)</f>
        <v>0.8</v>
      </c>
      <c r="E37" s="20"/>
      <c r="F37" s="11">
        <f>SUM(F35:F36)</f>
        <v>720</v>
      </c>
      <c r="G37" s="14"/>
      <c r="H37" s="22">
        <f>SUM(H35:H36)</f>
        <v>680</v>
      </c>
      <c r="I37" s="32"/>
      <c r="J37" s="32"/>
      <c r="K37" s="32"/>
      <c r="L37" s="32"/>
      <c r="M37" s="37"/>
      <c r="N37" s="38"/>
      <c r="O37" s="36"/>
      <c r="P37" s="26"/>
      <c r="Q37" s="90"/>
      <c r="R37" s="91"/>
      <c r="S37" s="16"/>
    </row>
    <row r="38" spans="1:19" x14ac:dyDescent="0.25">
      <c r="I38" s="32"/>
      <c r="J38" s="32"/>
      <c r="K38" s="32"/>
      <c r="L38" s="32"/>
      <c r="M38" s="37"/>
      <c r="N38" s="38"/>
      <c r="O38" s="36"/>
      <c r="P38" s="26"/>
      <c r="Q38" s="90"/>
      <c r="R38" s="91"/>
      <c r="S38" s="16"/>
    </row>
    <row r="39" spans="1:19" ht="15.75" x14ac:dyDescent="0.25">
      <c r="A39" s="98" t="s">
        <v>56</v>
      </c>
      <c r="B39" s="98"/>
      <c r="C39" s="98"/>
      <c r="D39" s="98"/>
      <c r="E39" s="98"/>
      <c r="F39" s="98"/>
      <c r="G39" s="96"/>
      <c r="H39" s="97"/>
      <c r="I39" s="32"/>
      <c r="J39" s="32"/>
      <c r="K39" s="32"/>
      <c r="L39" s="32"/>
      <c r="M39" s="37"/>
      <c r="N39" s="38"/>
      <c r="O39" s="36"/>
      <c r="P39" s="26"/>
      <c r="Q39" s="90"/>
      <c r="R39" s="91"/>
      <c r="S39" s="16"/>
    </row>
    <row r="40" spans="1:19" ht="31.5" x14ac:dyDescent="0.25">
      <c r="A40" s="1">
        <v>1</v>
      </c>
      <c r="B40" s="2" t="s">
        <v>100</v>
      </c>
      <c r="C40" s="3" t="s">
        <v>19</v>
      </c>
      <c r="D40" s="17">
        <v>1</v>
      </c>
      <c r="E40" s="18">
        <v>900</v>
      </c>
      <c r="F40" s="10">
        <v>900</v>
      </c>
      <c r="G40" s="19">
        <v>850</v>
      </c>
      <c r="H40" s="27">
        <v>850</v>
      </c>
      <c r="I40" s="32" t="s">
        <v>2</v>
      </c>
      <c r="J40" s="32" t="s">
        <v>40</v>
      </c>
      <c r="K40" s="32" t="s">
        <v>3</v>
      </c>
      <c r="L40" s="32">
        <v>967</v>
      </c>
      <c r="M40" s="37">
        <f t="shared" si="0"/>
        <v>93.071354705274047</v>
      </c>
      <c r="N40" s="38">
        <f t="shared" si="1"/>
        <v>87.900723888314374</v>
      </c>
      <c r="O40" s="36" t="s">
        <v>73</v>
      </c>
      <c r="P40" s="26" t="s">
        <v>3</v>
      </c>
      <c r="Q40" s="90">
        <f t="shared" si="2"/>
        <v>165.13761467889907</v>
      </c>
      <c r="R40" s="91">
        <f t="shared" si="3"/>
        <v>155.96330275229357</v>
      </c>
      <c r="S40" s="16">
        <v>545</v>
      </c>
    </row>
    <row r="41" spans="1:19" ht="15.75" x14ac:dyDescent="0.25">
      <c r="A41" s="1"/>
      <c r="B41" s="2"/>
      <c r="C41" s="1"/>
      <c r="D41" s="3"/>
      <c r="E41" s="10"/>
      <c r="F41" s="10"/>
      <c r="G41" s="13"/>
      <c r="H41" s="21"/>
      <c r="I41" s="32"/>
      <c r="J41" s="32"/>
      <c r="K41" s="32"/>
      <c r="L41" s="32"/>
      <c r="M41" s="37"/>
      <c r="N41" s="38"/>
      <c r="O41" s="36"/>
      <c r="P41" s="26"/>
      <c r="Q41" s="90"/>
      <c r="R41" s="91"/>
      <c r="S41" s="16"/>
    </row>
    <row r="42" spans="1:19" ht="15.75" x14ac:dyDescent="0.25">
      <c r="A42" s="1"/>
      <c r="B42" s="6" t="s">
        <v>4</v>
      </c>
      <c r="C42" s="7"/>
      <c r="D42" s="7">
        <f>SUM(D40:D41)</f>
        <v>1</v>
      </c>
      <c r="E42" s="20"/>
      <c r="F42" s="11">
        <f>SUM(F40:F41)</f>
        <v>900</v>
      </c>
      <c r="G42" s="14"/>
      <c r="H42" s="22">
        <f>SUM(H40:H41)</f>
        <v>850</v>
      </c>
      <c r="I42" s="32"/>
      <c r="J42" s="32"/>
      <c r="K42" s="32"/>
      <c r="L42" s="32"/>
      <c r="M42" s="37"/>
      <c r="N42" s="38"/>
      <c r="O42" s="36"/>
      <c r="P42" s="26"/>
      <c r="Q42" s="90"/>
      <c r="R42" s="91"/>
      <c r="S42" s="16"/>
    </row>
    <row r="43" spans="1:19" x14ac:dyDescent="0.25">
      <c r="I43" s="32"/>
      <c r="J43" s="32"/>
      <c r="K43" s="32"/>
      <c r="L43" s="32"/>
      <c r="M43" s="37"/>
      <c r="N43" s="38"/>
      <c r="O43" s="36"/>
      <c r="P43" s="26"/>
      <c r="Q43" s="90"/>
      <c r="R43" s="91"/>
      <c r="S43" s="16"/>
    </row>
    <row r="44" spans="1:19" ht="15.75" x14ac:dyDescent="0.25">
      <c r="A44" s="98" t="s">
        <v>82</v>
      </c>
      <c r="B44" s="98"/>
      <c r="C44" s="98"/>
      <c r="D44" s="98"/>
      <c r="E44" s="98"/>
      <c r="F44" s="98"/>
      <c r="G44" s="96"/>
      <c r="H44" s="97"/>
      <c r="I44" s="32"/>
      <c r="J44" s="32"/>
      <c r="K44" s="32"/>
      <c r="L44" s="32"/>
      <c r="M44" s="37"/>
      <c r="N44" s="38"/>
      <c r="O44" s="36"/>
      <c r="P44" s="26"/>
      <c r="Q44" s="90"/>
      <c r="R44" s="91"/>
      <c r="S44" s="16"/>
    </row>
    <row r="45" spans="1:19" ht="31.5" x14ac:dyDescent="0.25">
      <c r="A45" s="1">
        <v>1</v>
      </c>
      <c r="B45" s="2" t="s">
        <v>93</v>
      </c>
      <c r="C45" s="3" t="s">
        <v>19</v>
      </c>
      <c r="D45" s="17">
        <v>1</v>
      </c>
      <c r="E45" s="18">
        <v>900</v>
      </c>
      <c r="F45" s="10">
        <v>900</v>
      </c>
      <c r="G45" s="19">
        <v>850</v>
      </c>
      <c r="H45" s="27">
        <v>850</v>
      </c>
      <c r="I45" s="32" t="s">
        <v>2</v>
      </c>
      <c r="J45" s="32" t="s">
        <v>40</v>
      </c>
      <c r="K45" s="32" t="s">
        <v>3</v>
      </c>
      <c r="L45" s="32">
        <v>967</v>
      </c>
      <c r="M45" s="37">
        <f t="shared" si="0"/>
        <v>93.071354705274047</v>
      </c>
      <c r="N45" s="38">
        <f t="shared" si="1"/>
        <v>87.900723888314374</v>
      </c>
      <c r="O45" s="36" t="s">
        <v>73</v>
      </c>
      <c r="P45" s="26" t="s">
        <v>3</v>
      </c>
      <c r="Q45" s="90">
        <f t="shared" si="2"/>
        <v>148.27018121911038</v>
      </c>
      <c r="R45" s="91">
        <f t="shared" si="3"/>
        <v>140.0329489291598</v>
      </c>
      <c r="S45" s="16">
        <v>607</v>
      </c>
    </row>
    <row r="46" spans="1:19" ht="15.75" x14ac:dyDescent="0.25">
      <c r="A46" s="1"/>
      <c r="B46" s="2"/>
      <c r="C46" s="1"/>
      <c r="D46" s="3"/>
      <c r="E46" s="10"/>
      <c r="F46" s="10"/>
      <c r="G46" s="13"/>
      <c r="H46" s="21"/>
      <c r="I46" s="32"/>
      <c r="J46" s="32"/>
      <c r="K46" s="32"/>
      <c r="L46" s="32"/>
      <c r="M46" s="37"/>
      <c r="N46" s="38"/>
      <c r="O46" s="36"/>
      <c r="P46" s="26"/>
      <c r="Q46" s="90"/>
      <c r="R46" s="91"/>
      <c r="S46" s="16"/>
    </row>
    <row r="47" spans="1:19" ht="15.75" x14ac:dyDescent="0.25">
      <c r="A47" s="1"/>
      <c r="B47" s="6" t="s">
        <v>4</v>
      </c>
      <c r="C47" s="7"/>
      <c r="D47" s="7">
        <f>SUM(D45:D46)</f>
        <v>1</v>
      </c>
      <c r="E47" s="20"/>
      <c r="F47" s="11">
        <f>SUM(F45:F46)</f>
        <v>900</v>
      </c>
      <c r="G47" s="14"/>
      <c r="H47" s="22">
        <f>SUM(H45:H46)</f>
        <v>850</v>
      </c>
      <c r="I47" s="32"/>
      <c r="J47" s="32"/>
      <c r="K47" s="32"/>
      <c r="L47" s="32"/>
      <c r="M47" s="37"/>
      <c r="N47" s="38"/>
      <c r="O47" s="36"/>
      <c r="P47" s="26"/>
      <c r="Q47" s="90"/>
      <c r="R47" s="91"/>
      <c r="S47" s="16"/>
    </row>
    <row r="48" spans="1:19" x14ac:dyDescent="0.25">
      <c r="I48" s="32"/>
      <c r="J48" s="32"/>
      <c r="K48" s="32"/>
      <c r="L48" s="32"/>
      <c r="M48" s="37"/>
      <c r="N48" s="38"/>
      <c r="O48" s="36"/>
      <c r="P48" s="26"/>
      <c r="Q48" s="90"/>
      <c r="R48" s="91"/>
      <c r="S48" s="16"/>
    </row>
    <row r="49" spans="1:19" ht="15.75" x14ac:dyDescent="0.25">
      <c r="A49" s="98" t="s">
        <v>83</v>
      </c>
      <c r="B49" s="98"/>
      <c r="C49" s="98"/>
      <c r="D49" s="98"/>
      <c r="E49" s="98"/>
      <c r="F49" s="98"/>
      <c r="G49" s="96"/>
      <c r="H49" s="97"/>
      <c r="I49" s="32"/>
      <c r="J49" s="32"/>
      <c r="K49" s="32"/>
      <c r="L49" s="32"/>
      <c r="M49" s="37"/>
      <c r="N49" s="38"/>
      <c r="O49" s="36"/>
      <c r="P49" s="26"/>
      <c r="Q49" s="90"/>
      <c r="R49" s="91"/>
      <c r="S49" s="16"/>
    </row>
    <row r="50" spans="1:19" ht="31.5" x14ac:dyDescent="0.25">
      <c r="A50" s="1">
        <v>1</v>
      </c>
      <c r="B50" s="2" t="s">
        <v>94</v>
      </c>
      <c r="C50" s="3" t="s">
        <v>19</v>
      </c>
      <c r="D50" s="24">
        <v>0.8</v>
      </c>
      <c r="E50" s="18">
        <v>900</v>
      </c>
      <c r="F50" s="10">
        <f>D50*E50</f>
        <v>720</v>
      </c>
      <c r="G50" s="19">
        <v>850</v>
      </c>
      <c r="H50" s="27">
        <f>D50*G50</f>
        <v>680</v>
      </c>
      <c r="I50" s="32" t="s">
        <v>2</v>
      </c>
      <c r="J50" s="32" t="s">
        <v>40</v>
      </c>
      <c r="K50" s="32" t="s">
        <v>3</v>
      </c>
      <c r="L50" s="32">
        <v>967</v>
      </c>
      <c r="M50" s="37">
        <f t="shared" si="0"/>
        <v>93.071354705274047</v>
      </c>
      <c r="N50" s="38">
        <f t="shared" si="1"/>
        <v>87.900723888314374</v>
      </c>
      <c r="O50" s="36" t="s">
        <v>73</v>
      </c>
      <c r="P50" s="26" t="s">
        <v>3</v>
      </c>
      <c r="Q50" s="90">
        <f t="shared" si="2"/>
        <v>155.97920277296362</v>
      </c>
      <c r="R50" s="91">
        <f t="shared" si="3"/>
        <v>147.31369150779895</v>
      </c>
      <c r="S50" s="16">
        <v>577</v>
      </c>
    </row>
    <row r="51" spans="1:19" ht="15.75" x14ac:dyDescent="0.25">
      <c r="A51" s="1"/>
      <c r="B51" s="2"/>
      <c r="C51" s="1"/>
      <c r="D51" s="3"/>
      <c r="E51" s="10"/>
      <c r="F51" s="10"/>
      <c r="G51" s="13"/>
      <c r="H51" s="21"/>
      <c r="I51" s="32"/>
      <c r="J51" s="32"/>
      <c r="K51" s="32"/>
      <c r="L51" s="32"/>
      <c r="M51" s="37"/>
      <c r="N51" s="38"/>
      <c r="O51" s="36"/>
      <c r="P51" s="26"/>
      <c r="Q51" s="90"/>
      <c r="R51" s="91"/>
      <c r="S51" s="16"/>
    </row>
    <row r="52" spans="1:19" ht="15.75" x14ac:dyDescent="0.25">
      <c r="A52" s="1"/>
      <c r="B52" s="6" t="s">
        <v>4</v>
      </c>
      <c r="C52" s="7"/>
      <c r="D52" s="60">
        <f>SUM(D50:D51)</f>
        <v>0.8</v>
      </c>
      <c r="E52" s="20"/>
      <c r="F52" s="11">
        <f>SUM(F50:F51)</f>
        <v>720</v>
      </c>
      <c r="G52" s="14"/>
      <c r="H52" s="22">
        <f>SUM(H50:H51)</f>
        <v>680</v>
      </c>
      <c r="I52" s="32"/>
      <c r="J52" s="32"/>
      <c r="K52" s="32"/>
      <c r="L52" s="32"/>
      <c r="M52" s="37"/>
      <c r="N52" s="38"/>
      <c r="O52" s="36"/>
      <c r="P52" s="26"/>
      <c r="Q52" s="90"/>
      <c r="R52" s="91"/>
      <c r="S52" s="16"/>
    </row>
    <row r="53" spans="1:19" x14ac:dyDescent="0.25">
      <c r="I53" s="32"/>
      <c r="J53" s="32"/>
      <c r="K53" s="32"/>
      <c r="L53" s="32"/>
      <c r="M53" s="37"/>
      <c r="N53" s="38"/>
      <c r="O53" s="36"/>
      <c r="P53" s="26"/>
      <c r="Q53" s="90"/>
      <c r="R53" s="91"/>
      <c r="S53" s="16"/>
    </row>
    <row r="54" spans="1:19" ht="15.75" x14ac:dyDescent="0.25">
      <c r="A54" s="98" t="s">
        <v>84</v>
      </c>
      <c r="B54" s="98"/>
      <c r="C54" s="98"/>
      <c r="D54" s="98"/>
      <c r="E54" s="98"/>
      <c r="F54" s="98"/>
      <c r="G54" s="96"/>
      <c r="H54" s="97"/>
      <c r="I54" s="32"/>
      <c r="J54" s="32"/>
      <c r="K54" s="32"/>
      <c r="L54" s="32"/>
      <c r="M54" s="37"/>
      <c r="N54" s="38"/>
      <c r="O54" s="36"/>
      <c r="P54" s="26"/>
      <c r="Q54" s="90"/>
      <c r="R54" s="91"/>
      <c r="S54" s="16"/>
    </row>
    <row r="55" spans="1:19" ht="31.5" x14ac:dyDescent="0.25">
      <c r="A55" s="1">
        <v>1</v>
      </c>
      <c r="B55" s="2" t="s">
        <v>95</v>
      </c>
      <c r="C55" s="3" t="s">
        <v>19</v>
      </c>
      <c r="D55" s="24">
        <v>0.8</v>
      </c>
      <c r="E55" s="18">
        <v>900</v>
      </c>
      <c r="F55" s="10">
        <f>D55*E55</f>
        <v>720</v>
      </c>
      <c r="G55" s="19">
        <v>850</v>
      </c>
      <c r="H55" s="27">
        <f>D55*G55</f>
        <v>680</v>
      </c>
      <c r="I55" s="32" t="s">
        <v>2</v>
      </c>
      <c r="J55" s="32" t="s">
        <v>40</v>
      </c>
      <c r="K55" s="32" t="s">
        <v>3</v>
      </c>
      <c r="L55" s="32">
        <v>967</v>
      </c>
      <c r="M55" s="37">
        <f t="shared" si="0"/>
        <v>93.071354705274047</v>
      </c>
      <c r="N55" s="38">
        <f t="shared" si="1"/>
        <v>87.900723888314374</v>
      </c>
      <c r="O55" s="36" t="s">
        <v>73</v>
      </c>
      <c r="P55" s="26" t="s">
        <v>3</v>
      </c>
      <c r="Q55" s="90">
        <f t="shared" si="2"/>
        <v>165.13761467889907</v>
      </c>
      <c r="R55" s="91">
        <f t="shared" si="3"/>
        <v>155.96330275229357</v>
      </c>
      <c r="S55" s="16">
        <v>545</v>
      </c>
    </row>
    <row r="56" spans="1:19" ht="15.75" x14ac:dyDescent="0.25">
      <c r="A56" s="1"/>
      <c r="B56" s="2"/>
      <c r="C56" s="1"/>
      <c r="D56" s="3"/>
      <c r="E56" s="10"/>
      <c r="F56" s="10"/>
      <c r="G56" s="13"/>
      <c r="H56" s="21"/>
      <c r="I56" s="32"/>
      <c r="J56" s="32"/>
      <c r="K56" s="32"/>
      <c r="L56" s="32"/>
      <c r="M56" s="37"/>
      <c r="N56" s="38"/>
      <c r="O56" s="36"/>
      <c r="P56" s="26"/>
      <c r="Q56" s="90"/>
      <c r="R56" s="91"/>
      <c r="S56" s="16"/>
    </row>
    <row r="57" spans="1:19" ht="15.75" x14ac:dyDescent="0.25">
      <c r="A57" s="1"/>
      <c r="B57" s="6" t="s">
        <v>4</v>
      </c>
      <c r="C57" s="7"/>
      <c r="D57" s="60">
        <f>SUM(D55:D56)</f>
        <v>0.8</v>
      </c>
      <c r="E57" s="20"/>
      <c r="F57" s="11">
        <f>SUM(F55:F56)</f>
        <v>720</v>
      </c>
      <c r="G57" s="14"/>
      <c r="H57" s="22">
        <f>SUM(H55:H56)</f>
        <v>680</v>
      </c>
      <c r="I57" s="32"/>
      <c r="J57" s="32"/>
      <c r="K57" s="32"/>
      <c r="L57" s="32"/>
      <c r="M57" s="37"/>
      <c r="N57" s="38"/>
      <c r="O57" s="36"/>
      <c r="P57" s="26"/>
      <c r="Q57" s="90"/>
      <c r="R57" s="91"/>
      <c r="S57" s="16"/>
    </row>
    <row r="58" spans="1:19" x14ac:dyDescent="0.25">
      <c r="I58" s="32"/>
      <c r="J58" s="32"/>
      <c r="K58" s="32"/>
      <c r="L58" s="32"/>
      <c r="M58" s="37"/>
      <c r="N58" s="38"/>
      <c r="O58" s="36"/>
      <c r="P58" s="26"/>
      <c r="Q58" s="90"/>
      <c r="R58" s="91"/>
      <c r="S58" s="16"/>
    </row>
    <row r="59" spans="1:19" ht="15.75" x14ac:dyDescent="0.25">
      <c r="A59" s="98" t="s">
        <v>61</v>
      </c>
      <c r="B59" s="98"/>
      <c r="C59" s="98"/>
      <c r="D59" s="98"/>
      <c r="E59" s="98"/>
      <c r="F59" s="98"/>
      <c r="G59" s="96"/>
      <c r="H59" s="97"/>
      <c r="I59" s="32"/>
      <c r="J59" s="32"/>
      <c r="K59" s="32"/>
      <c r="L59" s="32"/>
      <c r="M59" s="37"/>
      <c r="N59" s="38"/>
      <c r="O59" s="36"/>
      <c r="P59" s="26"/>
      <c r="Q59" s="90"/>
      <c r="R59" s="91"/>
      <c r="S59" s="16"/>
    </row>
    <row r="60" spans="1:19" ht="31.5" x14ac:dyDescent="0.25">
      <c r="A60" s="1">
        <v>1</v>
      </c>
      <c r="B60" s="2" t="s">
        <v>96</v>
      </c>
      <c r="C60" s="3" t="s">
        <v>19</v>
      </c>
      <c r="D60" s="17">
        <v>1</v>
      </c>
      <c r="E60" s="18">
        <v>900</v>
      </c>
      <c r="F60" s="10">
        <v>900</v>
      </c>
      <c r="G60" s="19">
        <v>850</v>
      </c>
      <c r="H60" s="27">
        <v>850</v>
      </c>
      <c r="I60" s="32" t="s">
        <v>2</v>
      </c>
      <c r="J60" s="32" t="s">
        <v>40</v>
      </c>
      <c r="K60" s="32" t="s">
        <v>3</v>
      </c>
      <c r="L60" s="32">
        <v>967</v>
      </c>
      <c r="M60" s="37">
        <f t="shared" si="0"/>
        <v>93.071354705274047</v>
      </c>
      <c r="N60" s="38">
        <f t="shared" si="1"/>
        <v>87.900723888314374</v>
      </c>
      <c r="O60" s="36" t="s">
        <v>73</v>
      </c>
      <c r="P60" s="26" t="s">
        <v>3</v>
      </c>
      <c r="Q60" s="90">
        <f t="shared" si="2"/>
        <v>143.31210191082803</v>
      </c>
      <c r="R60" s="91">
        <f t="shared" si="3"/>
        <v>135.35031847133757</v>
      </c>
      <c r="S60" s="16">
        <v>628</v>
      </c>
    </row>
    <row r="61" spans="1:19" ht="15.75" x14ac:dyDescent="0.25">
      <c r="A61" s="1"/>
      <c r="B61" s="2"/>
      <c r="C61" s="1"/>
      <c r="D61" s="3"/>
      <c r="E61" s="10"/>
      <c r="F61" s="10"/>
      <c r="G61" s="13"/>
      <c r="H61" s="21"/>
      <c r="I61" s="32"/>
      <c r="J61" s="32"/>
      <c r="K61" s="32"/>
      <c r="L61" s="32"/>
      <c r="M61" s="37"/>
      <c r="N61" s="38"/>
      <c r="O61" s="36"/>
      <c r="P61" s="26"/>
      <c r="Q61" s="90"/>
      <c r="R61" s="91"/>
      <c r="S61" s="16"/>
    </row>
    <row r="62" spans="1:19" ht="15.75" x14ac:dyDescent="0.25">
      <c r="A62" s="1"/>
      <c r="B62" s="6" t="s">
        <v>4</v>
      </c>
      <c r="C62" s="7"/>
      <c r="D62" s="7">
        <f>SUM(D60:D61)</f>
        <v>1</v>
      </c>
      <c r="E62" s="20"/>
      <c r="F62" s="11">
        <f>SUM(F60:F61)</f>
        <v>900</v>
      </c>
      <c r="G62" s="14"/>
      <c r="H62" s="22">
        <f>SUM(H60:H61)</f>
        <v>850</v>
      </c>
      <c r="I62" s="32"/>
      <c r="J62" s="32"/>
      <c r="K62" s="32"/>
      <c r="L62" s="32"/>
      <c r="M62" s="37"/>
      <c r="N62" s="38"/>
      <c r="O62" s="36"/>
      <c r="P62" s="26"/>
      <c r="Q62" s="90"/>
      <c r="R62" s="91"/>
      <c r="S62" s="16"/>
    </row>
    <row r="63" spans="1:19" x14ac:dyDescent="0.25">
      <c r="I63" s="32"/>
      <c r="J63" s="32"/>
      <c r="K63" s="32"/>
      <c r="L63" s="32"/>
      <c r="M63" s="37"/>
      <c r="N63" s="38"/>
      <c r="O63" s="36"/>
      <c r="P63" s="26"/>
      <c r="Q63" s="90"/>
      <c r="R63" s="91"/>
      <c r="S63" s="16"/>
    </row>
    <row r="64" spans="1:19" ht="15.75" x14ac:dyDescent="0.25">
      <c r="A64" s="98" t="s">
        <v>85</v>
      </c>
      <c r="B64" s="98"/>
      <c r="C64" s="98"/>
      <c r="D64" s="98"/>
      <c r="E64" s="98"/>
      <c r="F64" s="98"/>
      <c r="G64" s="96"/>
      <c r="H64" s="97"/>
      <c r="I64" s="32"/>
      <c r="J64" s="32"/>
      <c r="K64" s="32"/>
      <c r="L64" s="32"/>
      <c r="M64" s="37"/>
      <c r="N64" s="38"/>
      <c r="O64" s="36"/>
      <c r="P64" s="26"/>
      <c r="Q64" s="90"/>
      <c r="R64" s="91"/>
      <c r="S64" s="16"/>
    </row>
    <row r="65" spans="1:19" ht="31.5" x14ac:dyDescent="0.25">
      <c r="A65" s="1">
        <v>1</v>
      </c>
      <c r="B65" s="2" t="s">
        <v>97</v>
      </c>
      <c r="C65" s="3" t="s">
        <v>19</v>
      </c>
      <c r="D65" s="17">
        <v>1</v>
      </c>
      <c r="E65" s="18">
        <v>900</v>
      </c>
      <c r="F65" s="10">
        <v>900</v>
      </c>
      <c r="G65" s="19">
        <v>850</v>
      </c>
      <c r="H65" s="27">
        <v>850</v>
      </c>
      <c r="I65" s="32" t="s">
        <v>2</v>
      </c>
      <c r="J65" s="32" t="s">
        <v>40</v>
      </c>
      <c r="K65" s="32" t="s">
        <v>3</v>
      </c>
      <c r="L65" s="32">
        <v>967</v>
      </c>
      <c r="M65" s="37">
        <f t="shared" si="0"/>
        <v>93.071354705274047</v>
      </c>
      <c r="N65" s="38">
        <f t="shared" si="1"/>
        <v>87.900723888314374</v>
      </c>
      <c r="O65" s="36" t="s">
        <v>73</v>
      </c>
      <c r="P65" s="26" t="s">
        <v>3</v>
      </c>
      <c r="Q65" s="90">
        <f t="shared" si="2"/>
        <v>137.82542113323123</v>
      </c>
      <c r="R65" s="91">
        <f t="shared" si="3"/>
        <v>130.16845329249617</v>
      </c>
      <c r="S65" s="16">
        <v>653</v>
      </c>
    </row>
    <row r="66" spans="1:19" ht="15.75" x14ac:dyDescent="0.25">
      <c r="A66" s="1"/>
      <c r="B66" s="2"/>
      <c r="C66" s="1"/>
      <c r="D66" s="3"/>
      <c r="E66" s="10"/>
      <c r="F66" s="10"/>
      <c r="G66" s="13"/>
      <c r="H66" s="21"/>
      <c r="I66" s="32"/>
      <c r="J66" s="32"/>
      <c r="K66" s="32"/>
      <c r="L66" s="32"/>
      <c r="M66" s="37"/>
      <c r="N66" s="38"/>
      <c r="O66" s="36"/>
      <c r="P66" s="26"/>
      <c r="Q66" s="90"/>
      <c r="R66" s="91"/>
      <c r="S66" s="16"/>
    </row>
    <row r="67" spans="1:19" ht="15.75" x14ac:dyDescent="0.25">
      <c r="A67" s="1"/>
      <c r="B67" s="6" t="s">
        <v>4</v>
      </c>
      <c r="C67" s="7"/>
      <c r="D67" s="7">
        <f>SUM(D65:D66)</f>
        <v>1</v>
      </c>
      <c r="E67" s="20"/>
      <c r="F67" s="11">
        <f>SUM(F65:F66)</f>
        <v>900</v>
      </c>
      <c r="G67" s="14"/>
      <c r="H67" s="22">
        <f>SUM(H65:H66)</f>
        <v>850</v>
      </c>
      <c r="I67" s="32"/>
      <c r="J67" s="32"/>
      <c r="K67" s="32"/>
      <c r="L67" s="32"/>
      <c r="M67" s="37"/>
      <c r="N67" s="38"/>
      <c r="O67" s="36"/>
      <c r="P67" s="26"/>
      <c r="Q67" s="90"/>
      <c r="R67" s="91"/>
      <c r="S67" s="16"/>
    </row>
    <row r="68" spans="1:19" x14ac:dyDescent="0.25">
      <c r="I68" s="32"/>
      <c r="J68" s="32"/>
      <c r="K68" s="32"/>
      <c r="L68" s="32"/>
      <c r="M68" s="37"/>
      <c r="N68" s="38"/>
      <c r="O68" s="36"/>
      <c r="P68" s="26"/>
      <c r="Q68" s="90"/>
      <c r="R68" s="91"/>
      <c r="S68" s="16"/>
    </row>
    <row r="69" spans="1:19" ht="15.75" x14ac:dyDescent="0.25">
      <c r="A69" s="98" t="s">
        <v>86</v>
      </c>
      <c r="B69" s="98"/>
      <c r="C69" s="98"/>
      <c r="D69" s="98"/>
      <c r="E69" s="98"/>
      <c r="F69" s="98"/>
      <c r="G69" s="96"/>
      <c r="H69" s="97"/>
      <c r="I69" s="32"/>
      <c r="J69" s="32"/>
      <c r="K69" s="32"/>
      <c r="L69" s="32"/>
      <c r="M69" s="37"/>
      <c r="N69" s="38"/>
      <c r="O69" s="36"/>
      <c r="P69" s="26"/>
      <c r="Q69" s="90"/>
      <c r="R69" s="91"/>
      <c r="S69" s="16"/>
    </row>
    <row r="70" spans="1:19" ht="31.5" x14ac:dyDescent="0.25">
      <c r="A70" s="1">
        <v>1</v>
      </c>
      <c r="B70" s="2" t="s">
        <v>98</v>
      </c>
      <c r="C70" s="3" t="s">
        <v>19</v>
      </c>
      <c r="D70" s="17">
        <v>1</v>
      </c>
      <c r="E70" s="18">
        <v>900</v>
      </c>
      <c r="F70" s="10">
        <v>900</v>
      </c>
      <c r="G70" s="19">
        <v>850</v>
      </c>
      <c r="H70" s="27">
        <v>850</v>
      </c>
      <c r="I70" s="32" t="s">
        <v>39</v>
      </c>
      <c r="J70" s="32" t="s">
        <v>40</v>
      </c>
      <c r="K70" s="32" t="s">
        <v>3</v>
      </c>
      <c r="L70" s="32">
        <v>967</v>
      </c>
      <c r="M70" s="37">
        <f t="shared" si="0"/>
        <v>93.071354705274047</v>
      </c>
      <c r="N70" s="38">
        <f t="shared" si="1"/>
        <v>87.900723888314374</v>
      </c>
      <c r="O70" s="36" t="s">
        <v>73</v>
      </c>
      <c r="P70" s="26" t="s">
        <v>3</v>
      </c>
      <c r="Q70" s="90">
        <f t="shared" si="2"/>
        <v>159.85790408525756</v>
      </c>
      <c r="R70" s="91">
        <f t="shared" si="3"/>
        <v>150.97690941385434</v>
      </c>
      <c r="S70" s="16">
        <v>563</v>
      </c>
    </row>
    <row r="71" spans="1:19" ht="15.75" x14ac:dyDescent="0.25">
      <c r="A71" s="1"/>
      <c r="B71" s="2"/>
      <c r="C71" s="1"/>
      <c r="D71" s="3"/>
      <c r="E71" s="10"/>
      <c r="F71" s="10"/>
      <c r="G71" s="13"/>
      <c r="H71" s="21"/>
      <c r="I71" s="32"/>
      <c r="J71" s="32"/>
      <c r="K71" s="32"/>
      <c r="L71" s="32"/>
      <c r="M71" s="37"/>
      <c r="N71" s="38"/>
      <c r="O71" s="36"/>
      <c r="P71" s="26"/>
      <c r="Q71" s="90"/>
      <c r="R71" s="91"/>
      <c r="S71" s="16"/>
    </row>
    <row r="72" spans="1:19" ht="15.75" x14ac:dyDescent="0.25">
      <c r="A72" s="1"/>
      <c r="B72" s="6" t="s">
        <v>4</v>
      </c>
      <c r="C72" s="7"/>
      <c r="D72" s="7">
        <f>SUM(D70:D71)</f>
        <v>1</v>
      </c>
      <c r="E72" s="20"/>
      <c r="F72" s="11">
        <f>SUM(F70:F71)</f>
        <v>900</v>
      </c>
      <c r="G72" s="14"/>
      <c r="H72" s="22">
        <f>SUM(H70:H71)</f>
        <v>850</v>
      </c>
      <c r="I72" s="32"/>
      <c r="J72" s="32"/>
      <c r="K72" s="32"/>
      <c r="L72" s="32"/>
      <c r="M72" s="37"/>
      <c r="N72" s="38"/>
      <c r="O72" s="36"/>
      <c r="P72" s="26"/>
      <c r="Q72" s="90"/>
      <c r="R72" s="91"/>
      <c r="S72" s="16"/>
    </row>
    <row r="73" spans="1:19" x14ac:dyDescent="0.25">
      <c r="I73" s="32"/>
      <c r="J73" s="32"/>
      <c r="K73" s="32"/>
      <c r="L73" s="32"/>
      <c r="M73" s="37"/>
      <c r="N73" s="38"/>
      <c r="O73" s="36"/>
      <c r="P73" s="26"/>
      <c r="Q73" s="90"/>
      <c r="R73" s="91"/>
      <c r="S73" s="16"/>
    </row>
    <row r="74" spans="1:19" ht="15.75" x14ac:dyDescent="0.25">
      <c r="A74" s="98" t="s">
        <v>87</v>
      </c>
      <c r="B74" s="98"/>
      <c r="C74" s="98"/>
      <c r="D74" s="98"/>
      <c r="E74" s="98"/>
      <c r="F74" s="98"/>
      <c r="G74" s="96"/>
      <c r="H74" s="97"/>
      <c r="I74" s="32"/>
      <c r="J74" s="32"/>
      <c r="K74" s="32"/>
      <c r="L74" s="32"/>
      <c r="M74" s="37"/>
      <c r="N74" s="38"/>
      <c r="O74" s="36"/>
      <c r="P74" s="26"/>
      <c r="Q74" s="90"/>
      <c r="R74" s="91"/>
      <c r="S74" s="16"/>
    </row>
    <row r="75" spans="1:19" ht="31.5" x14ac:dyDescent="0.25">
      <c r="A75" s="1">
        <v>1</v>
      </c>
      <c r="B75" s="2" t="s">
        <v>99</v>
      </c>
      <c r="C75" s="3" t="s">
        <v>19</v>
      </c>
      <c r="D75" s="24">
        <v>0.8</v>
      </c>
      <c r="E75" s="18">
        <v>900</v>
      </c>
      <c r="F75" s="10">
        <f>D75*E75</f>
        <v>720</v>
      </c>
      <c r="G75" s="19">
        <v>850</v>
      </c>
      <c r="H75" s="27">
        <f>D75*G75</f>
        <v>680</v>
      </c>
      <c r="I75" s="32" t="s">
        <v>2</v>
      </c>
      <c r="J75" s="32" t="s">
        <v>40</v>
      </c>
      <c r="K75" s="32" t="s">
        <v>3</v>
      </c>
      <c r="L75" s="32">
        <v>967</v>
      </c>
      <c r="M75" s="37">
        <f t="shared" si="0"/>
        <v>93.071354705274047</v>
      </c>
      <c r="N75" s="38">
        <f t="shared" si="1"/>
        <v>87.900723888314374</v>
      </c>
      <c r="O75" s="36" t="s">
        <v>73</v>
      </c>
      <c r="P75" s="26" t="s">
        <v>3</v>
      </c>
      <c r="Q75" s="90">
        <f t="shared" ref="Q75" si="4">E75*100/S75</f>
        <v>148.7603305785124</v>
      </c>
      <c r="R75" s="91">
        <f t="shared" ref="R75" si="5">G75*100/S75</f>
        <v>140.49586776859505</v>
      </c>
      <c r="S75" s="16">
        <v>605</v>
      </c>
    </row>
    <row r="76" spans="1:19" ht="15.75" x14ac:dyDescent="0.25">
      <c r="A76" s="1"/>
      <c r="B76" s="2"/>
      <c r="C76" s="1"/>
      <c r="D76" s="3"/>
      <c r="E76" s="10"/>
      <c r="F76" s="10"/>
      <c r="G76" s="13"/>
      <c r="H76" s="21"/>
      <c r="I76" s="32"/>
      <c r="J76" s="32"/>
      <c r="K76" s="32"/>
      <c r="L76" s="32"/>
      <c r="M76" s="36"/>
      <c r="N76" s="26"/>
      <c r="O76" s="36"/>
      <c r="P76" s="26"/>
      <c r="Q76" s="36"/>
      <c r="R76" s="25"/>
      <c r="S76" s="16"/>
    </row>
    <row r="77" spans="1:19" ht="15.75" x14ac:dyDescent="0.25">
      <c r="A77" s="42"/>
      <c r="B77" s="43" t="s">
        <v>4</v>
      </c>
      <c r="C77" s="44"/>
      <c r="D77" s="44">
        <f>SUM(D75:D76)</f>
        <v>0.8</v>
      </c>
      <c r="E77" s="45"/>
      <c r="F77" s="46">
        <f>SUM(F75:F76)</f>
        <v>720</v>
      </c>
      <c r="G77" s="47"/>
      <c r="H77" s="48">
        <f>SUM(H75:H76)</f>
        <v>680</v>
      </c>
      <c r="I77" s="49"/>
      <c r="J77" s="49"/>
      <c r="K77" s="49"/>
      <c r="L77" s="49"/>
      <c r="M77" s="50"/>
      <c r="N77" s="51"/>
      <c r="O77" s="36"/>
      <c r="P77" s="26"/>
      <c r="Q77" s="36"/>
      <c r="R77" s="25"/>
      <c r="S77" s="16"/>
    </row>
    <row r="78" spans="1:19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6"/>
      <c r="L78" s="56"/>
      <c r="M78" s="56"/>
      <c r="N78" s="56"/>
      <c r="O78" s="9"/>
      <c r="P78" s="9"/>
      <c r="Q78" s="9"/>
    </row>
    <row r="79" spans="1:19" ht="45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6"/>
      <c r="L79" s="56"/>
      <c r="M79" s="56"/>
      <c r="N79" s="56"/>
      <c r="O79" s="9"/>
      <c r="P79" s="9"/>
      <c r="Q79" s="92" t="s">
        <v>106</v>
      </c>
      <c r="R79" s="93" t="s">
        <v>105</v>
      </c>
    </row>
    <row r="80" spans="1:19" ht="15.75" x14ac:dyDescent="0.25">
      <c r="A80" s="55"/>
      <c r="B80" s="57" t="s">
        <v>41</v>
      </c>
      <c r="C80" s="55"/>
      <c r="D80" s="59">
        <f>SUM(D77,D72,D67,D62,D57,D52,D47,D42,D37,D32,D27,D22,D17,D12)</f>
        <v>13.399999999999999</v>
      </c>
      <c r="E80" s="55"/>
      <c r="F80" s="61">
        <f>SUM(F12,F17,F22,F27,F32,F37,F42,F47,F52,F57,F62,F67,F72,F77)</f>
        <v>12050</v>
      </c>
      <c r="G80" s="55"/>
      <c r="H80" s="61">
        <f>SUM(H77,H72,H67,H62,H57,H52,H47,H42,H37,H32,H27,H22,H17,H12)</f>
        <v>11380</v>
      </c>
      <c r="I80" s="55"/>
      <c r="J80" s="55"/>
      <c r="K80" s="56"/>
      <c r="L80" s="56"/>
      <c r="M80" s="56"/>
      <c r="N80" s="56"/>
      <c r="O80" s="9"/>
      <c r="P80" s="9"/>
      <c r="Q80" s="9"/>
    </row>
    <row r="81" spans="1:14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x14ac:dyDescent="0.25">
      <c r="A84" s="82" t="s">
        <v>42</v>
      </c>
      <c r="B84" s="82" t="s">
        <v>41</v>
      </c>
      <c r="C84" s="83"/>
      <c r="D84" s="82">
        <v>20.399999999999999</v>
      </c>
      <c r="E84" s="83"/>
      <c r="F84" s="82">
        <v>12448</v>
      </c>
      <c r="G84" s="55"/>
      <c r="H84" s="82">
        <v>12448</v>
      </c>
      <c r="I84" s="55"/>
      <c r="J84" s="55"/>
      <c r="K84" s="55"/>
      <c r="L84" s="55"/>
      <c r="M84" s="55"/>
      <c r="N84" s="55"/>
    </row>
    <row r="85" spans="1:14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  <row r="86" spans="1:14" x14ac:dyDescent="0.25">
      <c r="A86" s="55"/>
      <c r="B86" s="55"/>
      <c r="C86" s="57" t="s">
        <v>75</v>
      </c>
      <c r="D86" s="58">
        <f>D84-D80</f>
        <v>7</v>
      </c>
      <c r="E86" s="57"/>
      <c r="F86" s="57">
        <f>F84-F80</f>
        <v>398</v>
      </c>
      <c r="G86" s="57"/>
      <c r="H86" s="57">
        <f>H84-H80</f>
        <v>1068</v>
      </c>
      <c r="I86" s="55"/>
      <c r="J86" s="55"/>
      <c r="K86" s="55"/>
      <c r="L86" s="55"/>
      <c r="M86" s="55"/>
      <c r="N86" s="55"/>
    </row>
    <row r="87" spans="1:14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</row>
    <row r="155" spans="1:14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</row>
    <row r="156" spans="1:14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</row>
    <row r="157" spans="1:14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</row>
    <row r="158" spans="1:14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</row>
    <row r="159" spans="1:14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</row>
    <row r="160" spans="1:14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</row>
    <row r="161" spans="1:14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</row>
    <row r="162" spans="1:14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</row>
    <row r="163" spans="1:14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</row>
    <row r="164" spans="1:14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</row>
    <row r="165" spans="1:14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</row>
    <row r="166" spans="1:14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</row>
    <row r="167" spans="1:14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</row>
    <row r="168" spans="1:14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</row>
    <row r="169" spans="1:14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</row>
    <row r="170" spans="1:14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</row>
    <row r="171" spans="1:14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</row>
    <row r="172" spans="1:14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</row>
    <row r="173" spans="1:14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</row>
    <row r="174" spans="1:14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</row>
    <row r="175" spans="1:14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</row>
    <row r="176" spans="1:14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</row>
    <row r="177" spans="1:14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</row>
    <row r="178" spans="1:14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</row>
    <row r="179" spans="1:14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</row>
    <row r="180" spans="1:14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</row>
    <row r="181" spans="1:14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</row>
    <row r="182" spans="1:14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</row>
    <row r="183" spans="1:14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</row>
    <row r="184" spans="1:14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</row>
    <row r="185" spans="1:14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</row>
    <row r="186" spans="1:14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</row>
    <row r="187" spans="1:14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</row>
    <row r="188" spans="1:14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</row>
    <row r="189" spans="1:14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</row>
    <row r="190" spans="1:14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</row>
    <row r="191" spans="1:14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</row>
    <row r="192" spans="1:14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</row>
    <row r="193" spans="1:14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</row>
    <row r="194" spans="1:14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</row>
    <row r="195" spans="1:14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</row>
    <row r="196" spans="1:14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</row>
    <row r="197" spans="1:14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</row>
    <row r="198" spans="1:14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</row>
    <row r="199" spans="1:14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</row>
    <row r="200" spans="1:14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</row>
    <row r="201" spans="1:14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</row>
    <row r="202" spans="1:14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</row>
    <row r="203" spans="1:14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</row>
    <row r="204" spans="1:14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</row>
    <row r="205" spans="1:14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</row>
    <row r="206" spans="1:14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</row>
    <row r="207" spans="1:14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</row>
    <row r="208" spans="1:14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</row>
    <row r="209" spans="1:14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</row>
    <row r="210" spans="1:14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</row>
    <row r="211" spans="1:14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</row>
    <row r="212" spans="1:14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</row>
    <row r="213" spans="1:14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</row>
    <row r="214" spans="1:14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</row>
    <row r="215" spans="1:14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</row>
    <row r="216" spans="1:14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</row>
    <row r="217" spans="1:14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</row>
    <row r="218" spans="1:14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</row>
    <row r="219" spans="1:14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</row>
    <row r="220" spans="1:14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</row>
    <row r="221" spans="1:14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</row>
    <row r="222" spans="1:14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</row>
    <row r="223" spans="1:14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</row>
    <row r="224" spans="1:14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</row>
    <row r="225" spans="1:14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</row>
    <row r="226" spans="1:14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</row>
    <row r="227" spans="1:14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</row>
    <row r="228" spans="1:14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</row>
    <row r="229" spans="1:14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</row>
    <row r="230" spans="1:14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</row>
    <row r="231" spans="1:14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</row>
    <row r="232" spans="1:14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</row>
    <row r="233" spans="1:14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</row>
    <row r="234" spans="1:14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</row>
    <row r="235" spans="1:14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</row>
    <row r="236" spans="1:14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</row>
    <row r="237" spans="1:14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</row>
    <row r="238" spans="1:14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</row>
    <row r="239" spans="1:14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</row>
    <row r="240" spans="1:14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</row>
    <row r="241" spans="1:14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</row>
    <row r="242" spans="1:14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</row>
    <row r="243" spans="1:14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</row>
    <row r="244" spans="1:14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</row>
    <row r="245" spans="1:14" x14ac:dyDescent="0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</row>
    <row r="246" spans="1:14" x14ac:dyDescent="0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</row>
    <row r="247" spans="1:14" x14ac:dyDescent="0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</row>
    <row r="248" spans="1:14" x14ac:dyDescent="0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</row>
    <row r="249" spans="1:14" x14ac:dyDescent="0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</row>
    <row r="250" spans="1:14" x14ac:dyDescent="0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</row>
    <row r="251" spans="1:14" x14ac:dyDescent="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</row>
    <row r="252" spans="1:14" x14ac:dyDescent="0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</row>
    <row r="253" spans="1:14" x14ac:dyDescent="0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</row>
    <row r="254" spans="1:14" x14ac:dyDescent="0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</row>
    <row r="255" spans="1:14" x14ac:dyDescent="0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</row>
    <row r="256" spans="1:14" x14ac:dyDescent="0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</row>
    <row r="257" spans="1:14" x14ac:dyDescent="0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</row>
    <row r="258" spans="1:14" x14ac:dyDescent="0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</row>
    <row r="259" spans="1:14" x14ac:dyDescent="0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</row>
    <row r="260" spans="1:14" x14ac:dyDescent="0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</row>
    <row r="261" spans="1:14" x14ac:dyDescent="0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</row>
    <row r="262" spans="1:14" x14ac:dyDescent="0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</row>
    <row r="263" spans="1:14" x14ac:dyDescent="0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</row>
    <row r="264" spans="1:14" x14ac:dyDescent="0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</row>
    <row r="265" spans="1:14" x14ac:dyDescent="0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</row>
    <row r="266" spans="1:14" x14ac:dyDescent="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</row>
    <row r="267" spans="1:14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</row>
    <row r="268" spans="1:14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</row>
    <row r="269" spans="1:14" x14ac:dyDescent="0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</row>
    <row r="270" spans="1:14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</row>
    <row r="271" spans="1:14" x14ac:dyDescent="0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</row>
    <row r="272" spans="1:14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</row>
    <row r="273" spans="1:14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</row>
    <row r="274" spans="1:14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</row>
    <row r="275" spans="1:14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</row>
    <row r="276" spans="1:14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</row>
    <row r="277" spans="1:14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</row>
    <row r="278" spans="1:14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</row>
    <row r="279" spans="1:14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</row>
    <row r="280" spans="1:14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</row>
    <row r="281" spans="1:14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</row>
    <row r="282" spans="1:14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</row>
    <row r="283" spans="1:14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</row>
    <row r="284" spans="1:14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</row>
    <row r="285" spans="1:14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</row>
    <row r="286" spans="1:14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</row>
    <row r="287" spans="1:14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</row>
    <row r="288" spans="1:14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</row>
    <row r="289" spans="1:14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</row>
    <row r="290" spans="1:14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</row>
    <row r="291" spans="1:14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</row>
    <row r="292" spans="1:14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</row>
    <row r="293" spans="1:14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</row>
    <row r="294" spans="1:14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</row>
    <row r="295" spans="1:14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</row>
    <row r="296" spans="1:14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</row>
    <row r="297" spans="1:14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</row>
    <row r="298" spans="1:14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</row>
    <row r="299" spans="1:14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</row>
    <row r="300" spans="1:14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</row>
    <row r="301" spans="1:14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</row>
    <row r="302" spans="1:14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</row>
    <row r="303" spans="1:14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</row>
    <row r="304" spans="1:14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</row>
    <row r="305" spans="1:14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</row>
    <row r="306" spans="1:14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</row>
    <row r="307" spans="1:14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</row>
    <row r="308" spans="1:14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</row>
    <row r="309" spans="1:14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</row>
    <row r="310" spans="1:14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</row>
    <row r="311" spans="1:14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</row>
    <row r="312" spans="1:14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</row>
    <row r="313" spans="1:14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</row>
    <row r="314" spans="1:14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</row>
    <row r="315" spans="1:14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</row>
    <row r="316" spans="1:14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</row>
    <row r="317" spans="1:14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</row>
    <row r="318" spans="1:14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</row>
    <row r="319" spans="1:14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</row>
    <row r="320" spans="1:14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</row>
    <row r="321" spans="1:14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</row>
    <row r="322" spans="1:14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</row>
    <row r="323" spans="1:14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</row>
    <row r="324" spans="1:14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</row>
    <row r="325" spans="1:14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</row>
    <row r="326" spans="1:14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</row>
    <row r="327" spans="1:14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</row>
    <row r="328" spans="1:14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</row>
    <row r="329" spans="1:14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</row>
    <row r="330" spans="1:14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</row>
    <row r="331" spans="1:14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</row>
    <row r="332" spans="1:14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</row>
    <row r="333" spans="1:14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</row>
    <row r="334" spans="1:14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</row>
    <row r="335" spans="1:14" x14ac:dyDescent="0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</row>
    <row r="336" spans="1:14" x14ac:dyDescent="0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</row>
    <row r="337" spans="1:14" x14ac:dyDescent="0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</row>
    <row r="338" spans="1:14" x14ac:dyDescent="0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</row>
    <row r="339" spans="1:14" x14ac:dyDescent="0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</row>
    <row r="340" spans="1:14" x14ac:dyDescent="0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</row>
    <row r="341" spans="1:14" x14ac:dyDescent="0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</row>
    <row r="342" spans="1:14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</row>
    <row r="343" spans="1:14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</row>
    <row r="344" spans="1:14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</row>
    <row r="345" spans="1:14" x14ac:dyDescent="0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</row>
    <row r="346" spans="1:14" x14ac:dyDescent="0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</row>
    <row r="347" spans="1:14" x14ac:dyDescent="0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</row>
    <row r="348" spans="1:14" x14ac:dyDescent="0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</row>
    <row r="349" spans="1:14" x14ac:dyDescent="0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</row>
    <row r="350" spans="1:14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</row>
    <row r="351" spans="1:14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</row>
    <row r="352" spans="1:14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</row>
    <row r="353" spans="1:14" x14ac:dyDescent="0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</row>
    <row r="354" spans="1:14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</row>
    <row r="355" spans="1:14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</row>
    <row r="356" spans="1:14" x14ac:dyDescent="0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</row>
    <row r="357" spans="1:14" x14ac:dyDescent="0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</row>
    <row r="358" spans="1:14" x14ac:dyDescent="0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</row>
    <row r="359" spans="1:14" x14ac:dyDescent="0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</row>
    <row r="360" spans="1:14" x14ac:dyDescent="0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</row>
    <row r="361" spans="1:14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</row>
    <row r="362" spans="1:14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</row>
    <row r="363" spans="1:14" x14ac:dyDescent="0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</row>
    <row r="364" spans="1:14" x14ac:dyDescent="0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</row>
    <row r="365" spans="1:14" x14ac:dyDescent="0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</row>
    <row r="366" spans="1:14" x14ac:dyDescent="0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</row>
    <row r="367" spans="1:14" x14ac:dyDescent="0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</row>
    <row r="368" spans="1:14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</row>
    <row r="369" spans="1:14" x14ac:dyDescent="0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</row>
    <row r="370" spans="1:14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</row>
    <row r="371" spans="1:14" x14ac:dyDescent="0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</row>
    <row r="372" spans="1:14" x14ac:dyDescent="0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</row>
    <row r="373" spans="1:14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</row>
    <row r="374" spans="1:14" x14ac:dyDescent="0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</row>
    <row r="375" spans="1:14" x14ac:dyDescent="0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</row>
    <row r="376" spans="1:14" x14ac:dyDescent="0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</row>
    <row r="377" spans="1:14" x14ac:dyDescent="0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</row>
    <row r="378" spans="1:14" x14ac:dyDescent="0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</row>
    <row r="379" spans="1:14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</row>
    <row r="380" spans="1:14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</row>
    <row r="381" spans="1:14" x14ac:dyDescent="0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</row>
    <row r="382" spans="1:14" x14ac:dyDescent="0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</row>
    <row r="383" spans="1:14" x14ac:dyDescent="0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</row>
    <row r="384" spans="1:14" x14ac:dyDescent="0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</row>
    <row r="385" spans="1:14" x14ac:dyDescent="0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</row>
    <row r="386" spans="1:14" x14ac:dyDescent="0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</row>
    <row r="387" spans="1:14" x14ac:dyDescent="0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</row>
    <row r="388" spans="1:14" x14ac:dyDescent="0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</row>
    <row r="389" spans="1:14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</row>
    <row r="390" spans="1:14" x14ac:dyDescent="0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</row>
    <row r="391" spans="1:14" x14ac:dyDescent="0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</row>
    <row r="392" spans="1:14" x14ac:dyDescent="0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</row>
    <row r="393" spans="1:14" x14ac:dyDescent="0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</row>
    <row r="394" spans="1:14" x14ac:dyDescent="0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</row>
    <row r="395" spans="1:14" x14ac:dyDescent="0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</row>
    <row r="396" spans="1:14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</row>
    <row r="397" spans="1:14" x14ac:dyDescent="0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</row>
    <row r="398" spans="1:14" x14ac:dyDescent="0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</row>
    <row r="399" spans="1:14" x14ac:dyDescent="0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</row>
    <row r="400" spans="1:14" x14ac:dyDescent="0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</row>
    <row r="401" spans="1:14" x14ac:dyDescent="0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</row>
    <row r="402" spans="1:14" x14ac:dyDescent="0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</row>
    <row r="403" spans="1:14" x14ac:dyDescent="0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</row>
    <row r="404" spans="1:14" x14ac:dyDescent="0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</row>
    <row r="405" spans="1:14" x14ac:dyDescent="0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</row>
    <row r="406" spans="1:14" x14ac:dyDescent="0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</row>
    <row r="407" spans="1:14" x14ac:dyDescent="0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</row>
    <row r="408" spans="1:14" x14ac:dyDescent="0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</row>
    <row r="409" spans="1:14" x14ac:dyDescent="0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</row>
    <row r="410" spans="1:14" x14ac:dyDescent="0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</row>
    <row r="411" spans="1:14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</row>
    <row r="412" spans="1:14" x14ac:dyDescent="0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</row>
    <row r="413" spans="1:14" x14ac:dyDescent="0.2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</row>
    <row r="414" spans="1:14" x14ac:dyDescent="0.2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</row>
    <row r="415" spans="1:14" x14ac:dyDescent="0.2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</row>
    <row r="416" spans="1:14" x14ac:dyDescent="0.2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</row>
    <row r="417" spans="1:14" x14ac:dyDescent="0.2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</row>
    <row r="418" spans="1:14" x14ac:dyDescent="0.25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</row>
    <row r="419" spans="1:14" x14ac:dyDescent="0.25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</row>
    <row r="420" spans="1:14" x14ac:dyDescent="0.25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</row>
    <row r="421" spans="1:14" x14ac:dyDescent="0.2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</row>
    <row r="422" spans="1:14" x14ac:dyDescent="0.2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</row>
    <row r="423" spans="1:14" x14ac:dyDescent="0.2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</row>
    <row r="424" spans="1:14" x14ac:dyDescent="0.2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</row>
    <row r="425" spans="1:14" x14ac:dyDescent="0.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</row>
    <row r="426" spans="1:14" x14ac:dyDescent="0.25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</row>
    <row r="427" spans="1:14" x14ac:dyDescent="0.25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</row>
    <row r="428" spans="1:14" x14ac:dyDescent="0.25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</row>
    <row r="429" spans="1:14" x14ac:dyDescent="0.2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</row>
    <row r="430" spans="1:14" x14ac:dyDescent="0.2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</row>
    <row r="431" spans="1:14" x14ac:dyDescent="0.2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</row>
    <row r="432" spans="1:14" x14ac:dyDescent="0.2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</row>
    <row r="433" spans="1:14" x14ac:dyDescent="0.25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</row>
    <row r="434" spans="1:14" x14ac:dyDescent="0.25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</row>
    <row r="435" spans="1:14" x14ac:dyDescent="0.2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</row>
    <row r="436" spans="1:14" x14ac:dyDescent="0.25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</row>
    <row r="437" spans="1:14" x14ac:dyDescent="0.25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</row>
    <row r="438" spans="1:14" x14ac:dyDescent="0.25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</row>
    <row r="439" spans="1:14" x14ac:dyDescent="0.25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</row>
    <row r="440" spans="1:14" x14ac:dyDescent="0.25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</row>
    <row r="441" spans="1:14" x14ac:dyDescent="0.25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</row>
    <row r="442" spans="1:14" x14ac:dyDescent="0.25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</row>
    <row r="443" spans="1:14" x14ac:dyDescent="0.2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</row>
    <row r="444" spans="1:14" x14ac:dyDescent="0.25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</row>
    <row r="445" spans="1:14" x14ac:dyDescent="0.2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</row>
    <row r="446" spans="1:14" x14ac:dyDescent="0.25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</row>
    <row r="447" spans="1:14" x14ac:dyDescent="0.25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</row>
    <row r="448" spans="1:14" x14ac:dyDescent="0.25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</row>
    <row r="449" spans="1:14" x14ac:dyDescent="0.25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</row>
    <row r="450" spans="1:14" x14ac:dyDescent="0.25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</row>
    <row r="451" spans="1:14" x14ac:dyDescent="0.25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</row>
    <row r="452" spans="1:14" x14ac:dyDescent="0.25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</row>
    <row r="453" spans="1:14" x14ac:dyDescent="0.25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</row>
    <row r="454" spans="1:14" x14ac:dyDescent="0.25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</row>
    <row r="455" spans="1:14" x14ac:dyDescent="0.2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</row>
    <row r="456" spans="1:14" x14ac:dyDescent="0.25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</row>
    <row r="457" spans="1:14" x14ac:dyDescent="0.25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</row>
    <row r="458" spans="1:14" x14ac:dyDescent="0.25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</row>
    <row r="459" spans="1:14" x14ac:dyDescent="0.25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</row>
    <row r="460" spans="1:14" x14ac:dyDescent="0.25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</row>
    <row r="461" spans="1:14" x14ac:dyDescent="0.25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</row>
    <row r="462" spans="1:14" x14ac:dyDescent="0.25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</row>
    <row r="463" spans="1:14" x14ac:dyDescent="0.2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</row>
    <row r="464" spans="1:14" x14ac:dyDescent="0.25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</row>
    <row r="465" spans="1:14" x14ac:dyDescent="0.2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</row>
    <row r="466" spans="1:14" x14ac:dyDescent="0.2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</row>
    <row r="467" spans="1:14" x14ac:dyDescent="0.25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</row>
    <row r="468" spans="1:14" x14ac:dyDescent="0.25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</row>
    <row r="469" spans="1:14" x14ac:dyDescent="0.25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</row>
    <row r="470" spans="1:14" x14ac:dyDescent="0.25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</row>
    <row r="471" spans="1:14" x14ac:dyDescent="0.25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</row>
    <row r="472" spans="1:14" x14ac:dyDescent="0.25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</row>
    <row r="473" spans="1:14" x14ac:dyDescent="0.25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</row>
    <row r="474" spans="1:14" x14ac:dyDescent="0.25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</row>
    <row r="475" spans="1:14" x14ac:dyDescent="0.2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</row>
    <row r="476" spans="1:14" x14ac:dyDescent="0.25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</row>
    <row r="477" spans="1:14" x14ac:dyDescent="0.25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</row>
    <row r="478" spans="1:14" x14ac:dyDescent="0.25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</row>
    <row r="479" spans="1:14" x14ac:dyDescent="0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</row>
    <row r="480" spans="1:14" x14ac:dyDescent="0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</row>
    <row r="481" spans="1:14" x14ac:dyDescent="0.25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</row>
    <row r="482" spans="1:14" x14ac:dyDescent="0.25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</row>
    <row r="483" spans="1:14" x14ac:dyDescent="0.25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</row>
    <row r="484" spans="1:14" x14ac:dyDescent="0.25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</row>
    <row r="485" spans="1:14" x14ac:dyDescent="0.2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</row>
    <row r="486" spans="1:14" x14ac:dyDescent="0.25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</row>
    <row r="487" spans="1:14" x14ac:dyDescent="0.25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</row>
    <row r="488" spans="1:14" x14ac:dyDescent="0.25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</row>
    <row r="489" spans="1:14" x14ac:dyDescent="0.25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</row>
    <row r="490" spans="1:14" x14ac:dyDescent="0.25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</row>
    <row r="491" spans="1:14" x14ac:dyDescent="0.25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</row>
    <row r="492" spans="1:14" x14ac:dyDescent="0.25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</row>
    <row r="493" spans="1:14" x14ac:dyDescent="0.25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</row>
    <row r="494" spans="1:14" x14ac:dyDescent="0.25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</row>
    <row r="495" spans="1:14" x14ac:dyDescent="0.2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</row>
    <row r="496" spans="1:14" x14ac:dyDescent="0.25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</row>
    <row r="497" spans="1:14" x14ac:dyDescent="0.25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</row>
    <row r="498" spans="1:14" x14ac:dyDescent="0.25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</row>
    <row r="499" spans="1:14" x14ac:dyDescent="0.25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</row>
    <row r="500" spans="1:14" x14ac:dyDescent="0.25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</row>
    <row r="501" spans="1:14" x14ac:dyDescent="0.25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</row>
    <row r="502" spans="1:14" x14ac:dyDescent="0.25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</row>
    <row r="503" spans="1:14" x14ac:dyDescent="0.25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</row>
    <row r="504" spans="1:14" x14ac:dyDescent="0.25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</row>
    <row r="505" spans="1:14" x14ac:dyDescent="0.2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</row>
    <row r="506" spans="1:14" x14ac:dyDescent="0.25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</row>
    <row r="507" spans="1:14" x14ac:dyDescent="0.25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</row>
    <row r="508" spans="1:14" x14ac:dyDescent="0.25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</row>
    <row r="509" spans="1:14" x14ac:dyDescent="0.25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</row>
    <row r="510" spans="1:14" x14ac:dyDescent="0.25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</row>
    <row r="511" spans="1:14" x14ac:dyDescent="0.25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</row>
    <row r="512" spans="1:14" x14ac:dyDescent="0.25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</row>
    <row r="513" spans="1:14" x14ac:dyDescent="0.25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</row>
    <row r="514" spans="1:14" x14ac:dyDescent="0.25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</row>
    <row r="515" spans="1:14" x14ac:dyDescent="0.2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</row>
    <row r="516" spans="1:14" x14ac:dyDescent="0.25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</row>
    <row r="517" spans="1:14" x14ac:dyDescent="0.25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</row>
    <row r="518" spans="1:14" x14ac:dyDescent="0.25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</row>
    <row r="519" spans="1:14" x14ac:dyDescent="0.2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</row>
    <row r="520" spans="1:14" x14ac:dyDescent="0.25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</row>
    <row r="521" spans="1:14" x14ac:dyDescent="0.25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</row>
    <row r="522" spans="1:14" x14ac:dyDescent="0.25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</row>
    <row r="523" spans="1:14" x14ac:dyDescent="0.25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</row>
    <row r="524" spans="1:14" x14ac:dyDescent="0.25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</row>
    <row r="525" spans="1:14" x14ac:dyDescent="0.2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</row>
    <row r="526" spans="1:14" x14ac:dyDescent="0.25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</row>
    <row r="527" spans="1:14" x14ac:dyDescent="0.25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</row>
    <row r="528" spans="1:14" x14ac:dyDescent="0.25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</row>
    <row r="529" spans="1:14" x14ac:dyDescent="0.25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</row>
    <row r="530" spans="1:14" x14ac:dyDescent="0.25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</row>
    <row r="531" spans="1:14" x14ac:dyDescent="0.25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</row>
    <row r="532" spans="1:14" x14ac:dyDescent="0.25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</row>
    <row r="533" spans="1:14" x14ac:dyDescent="0.25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</row>
    <row r="534" spans="1:14" x14ac:dyDescent="0.25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</row>
    <row r="535" spans="1:14" x14ac:dyDescent="0.2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</row>
    <row r="536" spans="1:14" x14ac:dyDescent="0.25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</row>
    <row r="537" spans="1:14" x14ac:dyDescent="0.25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</row>
    <row r="538" spans="1:14" x14ac:dyDescent="0.25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</row>
    <row r="539" spans="1:14" x14ac:dyDescent="0.25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</row>
    <row r="540" spans="1:14" x14ac:dyDescent="0.25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</row>
    <row r="541" spans="1:14" x14ac:dyDescent="0.25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</row>
    <row r="542" spans="1:14" x14ac:dyDescent="0.25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</row>
    <row r="543" spans="1:14" x14ac:dyDescent="0.25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</row>
    <row r="544" spans="1:14" x14ac:dyDescent="0.25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</row>
    <row r="545" spans="1:14" x14ac:dyDescent="0.2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</row>
    <row r="546" spans="1:14" x14ac:dyDescent="0.25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</row>
    <row r="547" spans="1:14" x14ac:dyDescent="0.25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</row>
    <row r="548" spans="1:14" x14ac:dyDescent="0.25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</row>
    <row r="549" spans="1:14" x14ac:dyDescent="0.25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</row>
    <row r="550" spans="1:14" x14ac:dyDescent="0.25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</row>
    <row r="551" spans="1:14" x14ac:dyDescent="0.25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</row>
    <row r="552" spans="1:14" x14ac:dyDescent="0.25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</row>
    <row r="553" spans="1:14" x14ac:dyDescent="0.25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</row>
    <row r="554" spans="1:14" x14ac:dyDescent="0.25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</row>
    <row r="555" spans="1:14" x14ac:dyDescent="0.2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</row>
    <row r="556" spans="1:14" x14ac:dyDescent="0.25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</row>
    <row r="557" spans="1:14" x14ac:dyDescent="0.25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</row>
    <row r="558" spans="1:14" x14ac:dyDescent="0.25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</row>
    <row r="559" spans="1:14" x14ac:dyDescent="0.25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</row>
    <row r="560" spans="1:14" x14ac:dyDescent="0.25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</row>
    <row r="561" spans="1:14" x14ac:dyDescent="0.25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</row>
    <row r="562" spans="1:14" x14ac:dyDescent="0.25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</row>
    <row r="563" spans="1:14" x14ac:dyDescent="0.25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</row>
    <row r="564" spans="1:14" x14ac:dyDescent="0.25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</row>
    <row r="565" spans="1:14" x14ac:dyDescent="0.2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</row>
    <row r="566" spans="1:14" x14ac:dyDescent="0.2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</row>
    <row r="567" spans="1:14" x14ac:dyDescent="0.25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</row>
    <row r="568" spans="1:14" x14ac:dyDescent="0.25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</row>
    <row r="569" spans="1:14" x14ac:dyDescent="0.25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</row>
    <row r="570" spans="1:14" x14ac:dyDescent="0.25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</row>
    <row r="571" spans="1:14" x14ac:dyDescent="0.25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</row>
    <row r="572" spans="1:14" x14ac:dyDescent="0.25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</row>
    <row r="573" spans="1:14" x14ac:dyDescent="0.25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</row>
    <row r="574" spans="1:14" x14ac:dyDescent="0.25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</row>
    <row r="575" spans="1:14" x14ac:dyDescent="0.2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</row>
    <row r="576" spans="1:14" x14ac:dyDescent="0.25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</row>
    <row r="577" spans="1:14" x14ac:dyDescent="0.25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</row>
    <row r="578" spans="1:14" x14ac:dyDescent="0.25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</row>
    <row r="579" spans="1:14" x14ac:dyDescent="0.25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</row>
    <row r="580" spans="1:14" x14ac:dyDescent="0.25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</row>
    <row r="581" spans="1:14" x14ac:dyDescent="0.25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</row>
    <row r="582" spans="1:14" x14ac:dyDescent="0.25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</row>
    <row r="583" spans="1:14" x14ac:dyDescent="0.25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</row>
    <row r="584" spans="1:14" x14ac:dyDescent="0.25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</row>
    <row r="585" spans="1:14" x14ac:dyDescent="0.2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</row>
    <row r="586" spans="1:14" x14ac:dyDescent="0.25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</row>
    <row r="587" spans="1:14" x14ac:dyDescent="0.25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</row>
    <row r="588" spans="1:14" x14ac:dyDescent="0.25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</row>
    <row r="589" spans="1:14" x14ac:dyDescent="0.25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</row>
    <row r="590" spans="1:14" x14ac:dyDescent="0.25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</row>
    <row r="591" spans="1:14" x14ac:dyDescent="0.25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</row>
    <row r="592" spans="1:14" x14ac:dyDescent="0.25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</row>
    <row r="593" spans="1:14" x14ac:dyDescent="0.25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</row>
    <row r="594" spans="1:14" x14ac:dyDescent="0.25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</row>
    <row r="595" spans="1:14" x14ac:dyDescent="0.2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</row>
    <row r="596" spans="1:14" x14ac:dyDescent="0.25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</row>
    <row r="597" spans="1:14" x14ac:dyDescent="0.25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</row>
    <row r="598" spans="1:14" x14ac:dyDescent="0.25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</row>
    <row r="599" spans="1:14" x14ac:dyDescent="0.25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</row>
    <row r="600" spans="1:14" x14ac:dyDescent="0.25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</row>
    <row r="601" spans="1:14" x14ac:dyDescent="0.25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</row>
    <row r="602" spans="1:14" x14ac:dyDescent="0.25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</row>
    <row r="603" spans="1:14" x14ac:dyDescent="0.25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</row>
    <row r="604" spans="1:14" x14ac:dyDescent="0.25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</row>
    <row r="605" spans="1:14" x14ac:dyDescent="0.2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</row>
    <row r="606" spans="1:14" x14ac:dyDescent="0.25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</row>
    <row r="607" spans="1:14" x14ac:dyDescent="0.25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</row>
    <row r="608" spans="1:14" x14ac:dyDescent="0.25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</row>
    <row r="609" spans="1:14" x14ac:dyDescent="0.25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</row>
    <row r="610" spans="1:14" x14ac:dyDescent="0.25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</row>
    <row r="611" spans="1:14" x14ac:dyDescent="0.25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</row>
    <row r="612" spans="1:14" x14ac:dyDescent="0.25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</row>
    <row r="613" spans="1:14" x14ac:dyDescent="0.25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</row>
    <row r="614" spans="1:14" x14ac:dyDescent="0.25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</row>
    <row r="615" spans="1:14" x14ac:dyDescent="0.2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</row>
    <row r="616" spans="1:14" x14ac:dyDescent="0.25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</row>
    <row r="617" spans="1:14" x14ac:dyDescent="0.25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</row>
    <row r="618" spans="1:14" x14ac:dyDescent="0.25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</row>
    <row r="619" spans="1:14" x14ac:dyDescent="0.25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</row>
    <row r="620" spans="1:14" x14ac:dyDescent="0.25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</row>
    <row r="621" spans="1:14" x14ac:dyDescent="0.25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</row>
    <row r="622" spans="1:14" x14ac:dyDescent="0.25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</row>
    <row r="623" spans="1:14" x14ac:dyDescent="0.25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</row>
    <row r="624" spans="1:14" x14ac:dyDescent="0.25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</row>
    <row r="625" spans="1:14" x14ac:dyDescent="0.2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</row>
    <row r="626" spans="1:14" x14ac:dyDescent="0.25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</row>
    <row r="627" spans="1:14" x14ac:dyDescent="0.25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</row>
    <row r="628" spans="1:14" x14ac:dyDescent="0.25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</row>
    <row r="629" spans="1:14" x14ac:dyDescent="0.25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</row>
    <row r="630" spans="1:14" x14ac:dyDescent="0.25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</row>
    <row r="631" spans="1:14" x14ac:dyDescent="0.25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</row>
    <row r="632" spans="1:14" x14ac:dyDescent="0.25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</row>
    <row r="633" spans="1:14" x14ac:dyDescent="0.25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</row>
    <row r="634" spans="1:14" x14ac:dyDescent="0.25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</row>
    <row r="635" spans="1:14" x14ac:dyDescent="0.2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</row>
    <row r="636" spans="1:14" x14ac:dyDescent="0.25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</row>
    <row r="637" spans="1:14" x14ac:dyDescent="0.25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</row>
    <row r="638" spans="1:14" x14ac:dyDescent="0.25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</row>
    <row r="639" spans="1:14" x14ac:dyDescent="0.25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</row>
    <row r="640" spans="1:14" x14ac:dyDescent="0.25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</row>
    <row r="641" spans="1:14" x14ac:dyDescent="0.25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</row>
    <row r="642" spans="1:14" x14ac:dyDescent="0.25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</row>
    <row r="643" spans="1:14" x14ac:dyDescent="0.25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</row>
    <row r="644" spans="1:14" x14ac:dyDescent="0.25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</row>
    <row r="645" spans="1:14" x14ac:dyDescent="0.2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</row>
    <row r="646" spans="1:14" x14ac:dyDescent="0.25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</row>
    <row r="647" spans="1:14" x14ac:dyDescent="0.2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</row>
    <row r="648" spans="1:14" x14ac:dyDescent="0.25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</row>
    <row r="649" spans="1:14" x14ac:dyDescent="0.25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</row>
    <row r="650" spans="1:14" x14ac:dyDescent="0.25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</row>
    <row r="651" spans="1:14" x14ac:dyDescent="0.25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</row>
    <row r="652" spans="1:14" x14ac:dyDescent="0.25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</row>
    <row r="653" spans="1:14" x14ac:dyDescent="0.25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</row>
    <row r="654" spans="1:14" x14ac:dyDescent="0.25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</row>
    <row r="655" spans="1:14" x14ac:dyDescent="0.2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</row>
    <row r="656" spans="1:14" x14ac:dyDescent="0.25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</row>
    <row r="657" spans="1:14" x14ac:dyDescent="0.25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</row>
    <row r="658" spans="1:14" x14ac:dyDescent="0.25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</row>
    <row r="659" spans="1:14" x14ac:dyDescent="0.25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</row>
    <row r="660" spans="1:14" x14ac:dyDescent="0.25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</row>
    <row r="661" spans="1:14" x14ac:dyDescent="0.25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</row>
    <row r="662" spans="1:14" x14ac:dyDescent="0.25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</row>
    <row r="663" spans="1:14" x14ac:dyDescent="0.25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</row>
    <row r="664" spans="1:14" x14ac:dyDescent="0.25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</row>
    <row r="665" spans="1:14" x14ac:dyDescent="0.2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</row>
    <row r="666" spans="1:14" x14ac:dyDescent="0.25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</row>
    <row r="667" spans="1:14" x14ac:dyDescent="0.25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</row>
    <row r="668" spans="1:14" x14ac:dyDescent="0.25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</row>
    <row r="669" spans="1:14" x14ac:dyDescent="0.25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</row>
    <row r="670" spans="1:14" x14ac:dyDescent="0.25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</row>
    <row r="671" spans="1:14" x14ac:dyDescent="0.25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</row>
    <row r="672" spans="1:14" x14ac:dyDescent="0.25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</row>
    <row r="673" spans="1:14" x14ac:dyDescent="0.25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</row>
    <row r="674" spans="1:14" x14ac:dyDescent="0.25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</row>
    <row r="675" spans="1:14" x14ac:dyDescent="0.2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</row>
    <row r="676" spans="1:14" x14ac:dyDescent="0.25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</row>
    <row r="677" spans="1:14" x14ac:dyDescent="0.25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</row>
    <row r="678" spans="1:14" x14ac:dyDescent="0.25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</row>
    <row r="679" spans="1:14" x14ac:dyDescent="0.25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</row>
    <row r="680" spans="1:14" x14ac:dyDescent="0.25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</row>
    <row r="681" spans="1:14" x14ac:dyDescent="0.25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</row>
    <row r="682" spans="1:14" x14ac:dyDescent="0.25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</row>
    <row r="683" spans="1:14" x14ac:dyDescent="0.25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</row>
    <row r="684" spans="1:14" x14ac:dyDescent="0.25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</row>
    <row r="685" spans="1:14" x14ac:dyDescent="0.2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</row>
    <row r="686" spans="1:14" x14ac:dyDescent="0.25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</row>
    <row r="687" spans="1:14" x14ac:dyDescent="0.25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</row>
    <row r="688" spans="1:14" x14ac:dyDescent="0.25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</row>
    <row r="689" spans="1:14" x14ac:dyDescent="0.25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</row>
    <row r="690" spans="1:14" x14ac:dyDescent="0.25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</row>
    <row r="691" spans="1:14" x14ac:dyDescent="0.25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</row>
    <row r="692" spans="1:14" x14ac:dyDescent="0.25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</row>
    <row r="693" spans="1:14" x14ac:dyDescent="0.25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</row>
    <row r="694" spans="1:14" x14ac:dyDescent="0.25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</row>
    <row r="695" spans="1:14" x14ac:dyDescent="0.2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</row>
    <row r="696" spans="1:14" x14ac:dyDescent="0.25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</row>
    <row r="697" spans="1:14" x14ac:dyDescent="0.25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</row>
    <row r="698" spans="1:14" x14ac:dyDescent="0.25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</row>
    <row r="699" spans="1:14" x14ac:dyDescent="0.25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</row>
    <row r="700" spans="1:14" x14ac:dyDescent="0.25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</row>
    <row r="701" spans="1:14" x14ac:dyDescent="0.25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</row>
    <row r="702" spans="1:14" x14ac:dyDescent="0.25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</row>
    <row r="703" spans="1:14" x14ac:dyDescent="0.25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</row>
    <row r="704" spans="1:14" x14ac:dyDescent="0.25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</row>
    <row r="705" spans="1:14" x14ac:dyDescent="0.2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</row>
    <row r="706" spans="1:14" x14ac:dyDescent="0.25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</row>
    <row r="707" spans="1:14" x14ac:dyDescent="0.25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</row>
    <row r="708" spans="1:14" x14ac:dyDescent="0.25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</row>
    <row r="709" spans="1:14" x14ac:dyDescent="0.25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</row>
    <row r="710" spans="1:14" x14ac:dyDescent="0.25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</row>
    <row r="711" spans="1:14" x14ac:dyDescent="0.25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</row>
    <row r="712" spans="1:14" x14ac:dyDescent="0.25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</row>
    <row r="713" spans="1:14" x14ac:dyDescent="0.25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</row>
    <row r="714" spans="1:14" x14ac:dyDescent="0.25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</row>
    <row r="715" spans="1:14" x14ac:dyDescent="0.2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</row>
    <row r="716" spans="1:14" x14ac:dyDescent="0.25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</row>
    <row r="717" spans="1:14" x14ac:dyDescent="0.25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</row>
    <row r="718" spans="1:14" x14ac:dyDescent="0.25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</row>
    <row r="719" spans="1:14" x14ac:dyDescent="0.25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</row>
    <row r="720" spans="1:14" x14ac:dyDescent="0.25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</row>
    <row r="721" spans="1:14" x14ac:dyDescent="0.25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</row>
    <row r="722" spans="1:14" x14ac:dyDescent="0.25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</row>
    <row r="723" spans="1:14" x14ac:dyDescent="0.25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</row>
    <row r="724" spans="1:14" x14ac:dyDescent="0.25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</row>
    <row r="725" spans="1:14" x14ac:dyDescent="0.2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</row>
    <row r="726" spans="1:14" x14ac:dyDescent="0.25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</row>
    <row r="727" spans="1:14" x14ac:dyDescent="0.25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</row>
    <row r="728" spans="1:14" x14ac:dyDescent="0.25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</row>
    <row r="729" spans="1:14" x14ac:dyDescent="0.25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</row>
    <row r="730" spans="1:14" x14ac:dyDescent="0.25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</row>
    <row r="731" spans="1:14" x14ac:dyDescent="0.25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</row>
    <row r="732" spans="1:14" x14ac:dyDescent="0.25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</row>
    <row r="733" spans="1:14" x14ac:dyDescent="0.25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</row>
    <row r="734" spans="1:14" x14ac:dyDescent="0.25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</row>
    <row r="735" spans="1:14" x14ac:dyDescent="0.2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</row>
    <row r="736" spans="1:14" x14ac:dyDescent="0.25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</row>
    <row r="737" spans="1:14" x14ac:dyDescent="0.25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</row>
    <row r="738" spans="1:14" x14ac:dyDescent="0.25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</row>
    <row r="739" spans="1:14" x14ac:dyDescent="0.25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</row>
    <row r="740" spans="1:14" x14ac:dyDescent="0.25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</row>
    <row r="741" spans="1:14" x14ac:dyDescent="0.25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</row>
    <row r="742" spans="1:14" x14ac:dyDescent="0.25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</row>
    <row r="743" spans="1:14" x14ac:dyDescent="0.25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</row>
    <row r="744" spans="1:14" x14ac:dyDescent="0.25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</row>
    <row r="745" spans="1:14" x14ac:dyDescent="0.2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</row>
    <row r="746" spans="1:14" x14ac:dyDescent="0.25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</row>
    <row r="747" spans="1:14" x14ac:dyDescent="0.25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</row>
    <row r="748" spans="1:14" x14ac:dyDescent="0.25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</row>
    <row r="749" spans="1:14" x14ac:dyDescent="0.25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</row>
    <row r="750" spans="1:14" x14ac:dyDescent="0.25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</row>
    <row r="751" spans="1:14" x14ac:dyDescent="0.25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</row>
    <row r="752" spans="1:14" x14ac:dyDescent="0.25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</row>
    <row r="753" spans="1:14" x14ac:dyDescent="0.25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</row>
    <row r="754" spans="1:14" x14ac:dyDescent="0.25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</row>
    <row r="755" spans="1:14" x14ac:dyDescent="0.2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</row>
    <row r="756" spans="1:14" x14ac:dyDescent="0.25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</row>
    <row r="757" spans="1:14" x14ac:dyDescent="0.25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</row>
    <row r="758" spans="1:14" x14ac:dyDescent="0.25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</row>
    <row r="759" spans="1:14" x14ac:dyDescent="0.25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</row>
    <row r="760" spans="1:14" x14ac:dyDescent="0.25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</row>
    <row r="761" spans="1:14" x14ac:dyDescent="0.25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</row>
    <row r="762" spans="1:14" x14ac:dyDescent="0.25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</row>
    <row r="763" spans="1:14" x14ac:dyDescent="0.25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</row>
    <row r="764" spans="1:14" x14ac:dyDescent="0.25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</row>
    <row r="765" spans="1:14" x14ac:dyDescent="0.2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</row>
    <row r="766" spans="1:14" x14ac:dyDescent="0.25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</row>
    <row r="767" spans="1:14" x14ac:dyDescent="0.25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</row>
    <row r="768" spans="1:14" x14ac:dyDescent="0.25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</row>
    <row r="769" spans="1:14" x14ac:dyDescent="0.25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</row>
    <row r="770" spans="1:14" x14ac:dyDescent="0.25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</row>
    <row r="771" spans="1:14" x14ac:dyDescent="0.25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</row>
    <row r="772" spans="1:14" x14ac:dyDescent="0.25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</row>
    <row r="773" spans="1:14" x14ac:dyDescent="0.25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</row>
    <row r="774" spans="1:14" x14ac:dyDescent="0.25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</row>
    <row r="775" spans="1:14" x14ac:dyDescent="0.2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</row>
    <row r="776" spans="1:14" x14ac:dyDescent="0.25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</row>
    <row r="777" spans="1:14" x14ac:dyDescent="0.25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</row>
    <row r="778" spans="1:14" x14ac:dyDescent="0.25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</row>
    <row r="779" spans="1:14" x14ac:dyDescent="0.25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</row>
    <row r="780" spans="1:14" x14ac:dyDescent="0.25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</row>
    <row r="781" spans="1:14" x14ac:dyDescent="0.25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</row>
    <row r="782" spans="1:14" x14ac:dyDescent="0.25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</row>
    <row r="783" spans="1:14" x14ac:dyDescent="0.25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</row>
    <row r="784" spans="1:14" x14ac:dyDescent="0.25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</row>
    <row r="785" spans="1:14" x14ac:dyDescent="0.2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</row>
    <row r="786" spans="1:14" x14ac:dyDescent="0.25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</row>
    <row r="787" spans="1:14" x14ac:dyDescent="0.25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</row>
    <row r="788" spans="1:14" x14ac:dyDescent="0.25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</row>
    <row r="789" spans="1:14" x14ac:dyDescent="0.25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</row>
    <row r="790" spans="1:14" x14ac:dyDescent="0.25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</row>
    <row r="791" spans="1:14" x14ac:dyDescent="0.25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</row>
    <row r="792" spans="1:14" x14ac:dyDescent="0.25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</row>
    <row r="793" spans="1:14" x14ac:dyDescent="0.25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</row>
    <row r="794" spans="1:14" x14ac:dyDescent="0.25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</row>
    <row r="795" spans="1:14" x14ac:dyDescent="0.2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</row>
    <row r="796" spans="1:14" x14ac:dyDescent="0.25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</row>
    <row r="797" spans="1:14" x14ac:dyDescent="0.25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</row>
    <row r="798" spans="1:14" x14ac:dyDescent="0.25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</row>
    <row r="799" spans="1:14" x14ac:dyDescent="0.25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</row>
    <row r="800" spans="1:14" x14ac:dyDescent="0.25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</row>
    <row r="801" spans="1:14" x14ac:dyDescent="0.25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</row>
    <row r="802" spans="1:14" x14ac:dyDescent="0.25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</row>
    <row r="803" spans="1:14" x14ac:dyDescent="0.25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</row>
    <row r="804" spans="1:14" x14ac:dyDescent="0.25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</row>
    <row r="805" spans="1:14" x14ac:dyDescent="0.2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</row>
    <row r="806" spans="1:14" x14ac:dyDescent="0.25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</row>
    <row r="807" spans="1:14" x14ac:dyDescent="0.25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</row>
    <row r="808" spans="1:14" x14ac:dyDescent="0.25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</row>
    <row r="809" spans="1:14" x14ac:dyDescent="0.25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</row>
    <row r="810" spans="1:14" x14ac:dyDescent="0.25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</row>
    <row r="811" spans="1:14" x14ac:dyDescent="0.25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</row>
    <row r="812" spans="1:14" x14ac:dyDescent="0.25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</row>
    <row r="813" spans="1:14" x14ac:dyDescent="0.25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</row>
    <row r="814" spans="1:14" x14ac:dyDescent="0.25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</row>
    <row r="815" spans="1:14" x14ac:dyDescent="0.2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</row>
    <row r="816" spans="1:14" x14ac:dyDescent="0.25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</row>
    <row r="817" spans="1:14" x14ac:dyDescent="0.25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</row>
    <row r="818" spans="1:14" x14ac:dyDescent="0.25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</row>
    <row r="819" spans="1:14" x14ac:dyDescent="0.25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</row>
    <row r="820" spans="1:14" x14ac:dyDescent="0.25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</row>
    <row r="821" spans="1:14" x14ac:dyDescent="0.25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</row>
    <row r="822" spans="1:14" x14ac:dyDescent="0.25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</row>
    <row r="823" spans="1:14" x14ac:dyDescent="0.25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</row>
    <row r="824" spans="1:14" x14ac:dyDescent="0.25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</row>
    <row r="825" spans="1:14" x14ac:dyDescent="0.2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</row>
    <row r="826" spans="1:14" x14ac:dyDescent="0.25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</row>
    <row r="827" spans="1:14" x14ac:dyDescent="0.25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</row>
    <row r="828" spans="1:14" x14ac:dyDescent="0.25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</row>
    <row r="829" spans="1:14" x14ac:dyDescent="0.25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</row>
    <row r="830" spans="1:14" x14ac:dyDescent="0.25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</row>
    <row r="831" spans="1:14" x14ac:dyDescent="0.25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</row>
    <row r="832" spans="1:14" x14ac:dyDescent="0.25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</row>
    <row r="833" spans="1:14" x14ac:dyDescent="0.25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</row>
    <row r="834" spans="1:14" x14ac:dyDescent="0.25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</row>
    <row r="835" spans="1:14" x14ac:dyDescent="0.2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</row>
    <row r="836" spans="1:14" x14ac:dyDescent="0.25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</row>
    <row r="837" spans="1:14" x14ac:dyDescent="0.25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</row>
    <row r="838" spans="1:14" x14ac:dyDescent="0.25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</row>
    <row r="839" spans="1:14" x14ac:dyDescent="0.25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</row>
    <row r="840" spans="1:14" x14ac:dyDescent="0.25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</row>
    <row r="841" spans="1:14" x14ac:dyDescent="0.25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</row>
    <row r="842" spans="1:14" x14ac:dyDescent="0.25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</row>
    <row r="843" spans="1:14" x14ac:dyDescent="0.25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</row>
    <row r="844" spans="1:14" x14ac:dyDescent="0.2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</row>
    <row r="845" spans="1:14" x14ac:dyDescent="0.2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</row>
    <row r="846" spans="1:14" x14ac:dyDescent="0.25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</row>
    <row r="847" spans="1:14" x14ac:dyDescent="0.25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</row>
    <row r="848" spans="1:14" x14ac:dyDescent="0.25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</row>
    <row r="849" spans="1:14" x14ac:dyDescent="0.25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</row>
    <row r="850" spans="1:14" x14ac:dyDescent="0.25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</row>
    <row r="851" spans="1:14" x14ac:dyDescent="0.25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</row>
    <row r="852" spans="1:14" x14ac:dyDescent="0.25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</row>
    <row r="853" spans="1:14" x14ac:dyDescent="0.25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</row>
    <row r="854" spans="1:14" x14ac:dyDescent="0.25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</row>
    <row r="855" spans="1:14" x14ac:dyDescent="0.2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</row>
    <row r="856" spans="1:14" x14ac:dyDescent="0.25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</row>
    <row r="857" spans="1:14" x14ac:dyDescent="0.25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</row>
    <row r="858" spans="1:14" x14ac:dyDescent="0.25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</row>
    <row r="859" spans="1:14" x14ac:dyDescent="0.25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</row>
    <row r="860" spans="1:14" x14ac:dyDescent="0.25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</row>
    <row r="861" spans="1:14" x14ac:dyDescent="0.25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</row>
    <row r="862" spans="1:14" x14ac:dyDescent="0.25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</row>
    <row r="863" spans="1:14" x14ac:dyDescent="0.25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</row>
    <row r="864" spans="1:14" x14ac:dyDescent="0.25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</row>
    <row r="865" spans="1:14" x14ac:dyDescent="0.2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</row>
    <row r="866" spans="1:14" x14ac:dyDescent="0.25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</row>
    <row r="867" spans="1:14" x14ac:dyDescent="0.25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</row>
    <row r="868" spans="1:14" x14ac:dyDescent="0.25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</row>
    <row r="869" spans="1:14" x14ac:dyDescent="0.25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</row>
    <row r="870" spans="1:14" x14ac:dyDescent="0.25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</row>
    <row r="871" spans="1:14" x14ac:dyDescent="0.25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</row>
    <row r="872" spans="1:14" x14ac:dyDescent="0.25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</row>
    <row r="873" spans="1:14" x14ac:dyDescent="0.25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</row>
    <row r="874" spans="1:14" x14ac:dyDescent="0.25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</row>
    <row r="875" spans="1:14" x14ac:dyDescent="0.2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</row>
    <row r="876" spans="1:14" x14ac:dyDescent="0.25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</row>
    <row r="877" spans="1:14" x14ac:dyDescent="0.25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</row>
    <row r="878" spans="1:14" x14ac:dyDescent="0.25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</row>
    <row r="879" spans="1:14" x14ac:dyDescent="0.25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</row>
    <row r="880" spans="1:14" x14ac:dyDescent="0.25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</row>
    <row r="881" spans="1:14" x14ac:dyDescent="0.25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</row>
    <row r="882" spans="1:14" x14ac:dyDescent="0.25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</row>
    <row r="883" spans="1:14" x14ac:dyDescent="0.25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</row>
    <row r="884" spans="1:14" x14ac:dyDescent="0.25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</row>
    <row r="885" spans="1:14" x14ac:dyDescent="0.2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</row>
    <row r="886" spans="1:14" x14ac:dyDescent="0.25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</row>
    <row r="887" spans="1:14" x14ac:dyDescent="0.25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</row>
    <row r="888" spans="1:14" x14ac:dyDescent="0.25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</row>
    <row r="889" spans="1:14" x14ac:dyDescent="0.25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</row>
    <row r="890" spans="1:14" x14ac:dyDescent="0.25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</row>
    <row r="891" spans="1:14" x14ac:dyDescent="0.25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</row>
    <row r="892" spans="1:14" x14ac:dyDescent="0.25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</row>
    <row r="893" spans="1:14" x14ac:dyDescent="0.25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</row>
    <row r="894" spans="1:14" x14ac:dyDescent="0.25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</row>
    <row r="895" spans="1:14" x14ac:dyDescent="0.2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</row>
    <row r="896" spans="1:14" x14ac:dyDescent="0.25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</row>
    <row r="897" spans="1:14" x14ac:dyDescent="0.25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</row>
    <row r="898" spans="1:14" x14ac:dyDescent="0.25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</row>
    <row r="899" spans="1:14" x14ac:dyDescent="0.25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</row>
    <row r="900" spans="1:14" x14ac:dyDescent="0.25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</row>
    <row r="901" spans="1:14" x14ac:dyDescent="0.25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</row>
    <row r="902" spans="1:14" x14ac:dyDescent="0.25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</row>
    <row r="903" spans="1:14" x14ac:dyDescent="0.25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</row>
    <row r="904" spans="1:14" x14ac:dyDescent="0.25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</row>
    <row r="905" spans="1:14" x14ac:dyDescent="0.2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</row>
    <row r="906" spans="1:14" x14ac:dyDescent="0.25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</row>
    <row r="907" spans="1:14" x14ac:dyDescent="0.25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</row>
    <row r="908" spans="1:14" x14ac:dyDescent="0.25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</row>
    <row r="909" spans="1:14" x14ac:dyDescent="0.25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</row>
    <row r="910" spans="1:14" x14ac:dyDescent="0.25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</row>
    <row r="911" spans="1:14" x14ac:dyDescent="0.25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</row>
    <row r="912" spans="1:14" x14ac:dyDescent="0.25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</row>
    <row r="913" spans="1:14" x14ac:dyDescent="0.25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</row>
    <row r="914" spans="1:14" x14ac:dyDescent="0.25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</row>
    <row r="915" spans="1:14" x14ac:dyDescent="0.2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</row>
    <row r="916" spans="1:14" x14ac:dyDescent="0.25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</row>
    <row r="917" spans="1:14" x14ac:dyDescent="0.25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</row>
    <row r="918" spans="1:14" x14ac:dyDescent="0.25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</row>
    <row r="919" spans="1:14" x14ac:dyDescent="0.25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</row>
    <row r="920" spans="1:14" x14ac:dyDescent="0.25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</row>
    <row r="921" spans="1:14" x14ac:dyDescent="0.25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</row>
    <row r="922" spans="1:14" x14ac:dyDescent="0.25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</row>
    <row r="923" spans="1:14" x14ac:dyDescent="0.25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</row>
    <row r="924" spans="1:14" x14ac:dyDescent="0.25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</row>
    <row r="925" spans="1:14" x14ac:dyDescent="0.2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</row>
    <row r="926" spans="1:14" x14ac:dyDescent="0.25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</row>
    <row r="927" spans="1:14" x14ac:dyDescent="0.25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</row>
    <row r="928" spans="1:14" x14ac:dyDescent="0.25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</row>
    <row r="929" spans="1:14" x14ac:dyDescent="0.25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</row>
    <row r="930" spans="1:14" x14ac:dyDescent="0.25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</row>
    <row r="931" spans="1:14" x14ac:dyDescent="0.25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</row>
    <row r="932" spans="1:14" x14ac:dyDescent="0.25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</row>
    <row r="933" spans="1:14" x14ac:dyDescent="0.25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</row>
    <row r="934" spans="1:14" x14ac:dyDescent="0.25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</row>
    <row r="935" spans="1:14" x14ac:dyDescent="0.2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</row>
    <row r="936" spans="1:14" x14ac:dyDescent="0.25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</row>
    <row r="937" spans="1:14" x14ac:dyDescent="0.25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</row>
    <row r="938" spans="1:14" x14ac:dyDescent="0.25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</row>
    <row r="939" spans="1:14" x14ac:dyDescent="0.25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</row>
    <row r="940" spans="1:14" x14ac:dyDescent="0.25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</row>
    <row r="941" spans="1:14" x14ac:dyDescent="0.25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</row>
    <row r="942" spans="1:14" x14ac:dyDescent="0.25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</row>
    <row r="943" spans="1:14" x14ac:dyDescent="0.25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</row>
    <row r="944" spans="1:14" x14ac:dyDescent="0.25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</row>
    <row r="945" spans="1:14" x14ac:dyDescent="0.2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</row>
    <row r="946" spans="1:14" x14ac:dyDescent="0.25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</row>
    <row r="947" spans="1:14" x14ac:dyDescent="0.25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</row>
    <row r="948" spans="1:14" x14ac:dyDescent="0.25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</row>
    <row r="949" spans="1:14" x14ac:dyDescent="0.25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</row>
    <row r="950" spans="1:14" x14ac:dyDescent="0.25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</row>
    <row r="951" spans="1:14" x14ac:dyDescent="0.25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</row>
    <row r="952" spans="1:14" x14ac:dyDescent="0.25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</row>
    <row r="953" spans="1:14" x14ac:dyDescent="0.25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</row>
    <row r="954" spans="1:14" x14ac:dyDescent="0.25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</row>
    <row r="955" spans="1:14" x14ac:dyDescent="0.2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</row>
    <row r="956" spans="1:14" x14ac:dyDescent="0.25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</row>
    <row r="957" spans="1:14" x14ac:dyDescent="0.25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</row>
    <row r="958" spans="1:14" x14ac:dyDescent="0.25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</row>
    <row r="959" spans="1:14" x14ac:dyDescent="0.25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</row>
    <row r="960" spans="1:14" x14ac:dyDescent="0.25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</row>
    <row r="961" spans="1:14" x14ac:dyDescent="0.25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</row>
    <row r="962" spans="1:14" x14ac:dyDescent="0.25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</row>
    <row r="963" spans="1:14" x14ac:dyDescent="0.25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</row>
    <row r="964" spans="1:14" x14ac:dyDescent="0.25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</row>
    <row r="965" spans="1:14" x14ac:dyDescent="0.25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</row>
    <row r="966" spans="1:14" x14ac:dyDescent="0.25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</row>
    <row r="967" spans="1:14" x14ac:dyDescent="0.25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</row>
    <row r="968" spans="1:14" x14ac:dyDescent="0.25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</row>
    <row r="969" spans="1:14" x14ac:dyDescent="0.25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</row>
    <row r="970" spans="1:14" x14ac:dyDescent="0.25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</row>
    <row r="971" spans="1:14" x14ac:dyDescent="0.25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</row>
    <row r="972" spans="1:14" x14ac:dyDescent="0.25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</row>
    <row r="973" spans="1:14" x14ac:dyDescent="0.25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</row>
    <row r="974" spans="1:14" x14ac:dyDescent="0.25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</row>
    <row r="975" spans="1:14" x14ac:dyDescent="0.25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</row>
    <row r="976" spans="1:14" x14ac:dyDescent="0.25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</row>
    <row r="977" spans="1:14" x14ac:dyDescent="0.25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</row>
    <row r="978" spans="1:14" x14ac:dyDescent="0.25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</row>
    <row r="979" spans="1:14" x14ac:dyDescent="0.25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</row>
    <row r="980" spans="1:14" x14ac:dyDescent="0.25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</row>
    <row r="981" spans="1:14" x14ac:dyDescent="0.25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</row>
    <row r="982" spans="1:14" x14ac:dyDescent="0.25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</row>
    <row r="983" spans="1:14" x14ac:dyDescent="0.25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</row>
    <row r="984" spans="1:14" x14ac:dyDescent="0.25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</row>
    <row r="985" spans="1:14" x14ac:dyDescent="0.25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</row>
    <row r="986" spans="1:14" x14ac:dyDescent="0.25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</row>
    <row r="987" spans="1:14" x14ac:dyDescent="0.25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</row>
    <row r="988" spans="1:14" x14ac:dyDescent="0.25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</row>
    <row r="989" spans="1:14" x14ac:dyDescent="0.25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</row>
    <row r="990" spans="1:14" x14ac:dyDescent="0.25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</row>
    <row r="991" spans="1:14" x14ac:dyDescent="0.25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</row>
    <row r="992" spans="1:14" x14ac:dyDescent="0.25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</row>
    <row r="993" spans="1:14" x14ac:dyDescent="0.25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</row>
    <row r="994" spans="1:14" x14ac:dyDescent="0.25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</row>
    <row r="995" spans="1:14" x14ac:dyDescent="0.25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</row>
    <row r="996" spans="1:14" x14ac:dyDescent="0.25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</row>
    <row r="997" spans="1:14" x14ac:dyDescent="0.25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</row>
    <row r="998" spans="1:14" x14ac:dyDescent="0.25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</row>
    <row r="999" spans="1:14" x14ac:dyDescent="0.25">
      <c r="I999" s="52"/>
      <c r="J999" s="52"/>
      <c r="K999" s="52"/>
      <c r="L999" s="52"/>
      <c r="M999" s="53"/>
      <c r="N999" s="54"/>
    </row>
  </sheetData>
  <mergeCells count="31">
    <mergeCell ref="F6:I6"/>
    <mergeCell ref="A64:F64"/>
    <mergeCell ref="G64:H64"/>
    <mergeCell ref="A69:F69"/>
    <mergeCell ref="G69:H69"/>
    <mergeCell ref="A34:F34"/>
    <mergeCell ref="G34:H34"/>
    <mergeCell ref="A39:F39"/>
    <mergeCell ref="G39:H39"/>
    <mergeCell ref="A44:F44"/>
    <mergeCell ref="G44:H44"/>
    <mergeCell ref="A19:F19"/>
    <mergeCell ref="G19:H19"/>
    <mergeCell ref="A24:F24"/>
    <mergeCell ref="G24:H24"/>
    <mergeCell ref="A29:F29"/>
    <mergeCell ref="A74:F74"/>
    <mergeCell ref="G74:H74"/>
    <mergeCell ref="A49:F49"/>
    <mergeCell ref="G49:H49"/>
    <mergeCell ref="A54:F54"/>
    <mergeCell ref="G54:H54"/>
    <mergeCell ref="A59:F59"/>
    <mergeCell ref="G59:H59"/>
    <mergeCell ref="G29:H29"/>
    <mergeCell ref="A9:F9"/>
    <mergeCell ref="G7:H7"/>
    <mergeCell ref="E7:F7"/>
    <mergeCell ref="G9:H9"/>
    <mergeCell ref="A14:F14"/>
    <mergeCell ref="G14:H14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J11" sqref="J11"/>
    </sheetView>
  </sheetViews>
  <sheetFormatPr defaultRowHeight="15" x14ac:dyDescent="0.25"/>
  <cols>
    <col min="2" max="2" width="27.140625" customWidth="1"/>
    <col min="10" max="10" width="27.28515625" customWidth="1"/>
    <col min="11" max="11" width="18.5703125" customWidth="1"/>
  </cols>
  <sheetData>
    <row r="1" spans="1:6" ht="15.75" x14ac:dyDescent="0.25">
      <c r="C1" s="95" t="s">
        <v>107</v>
      </c>
      <c r="D1" s="95"/>
      <c r="E1" s="95"/>
    </row>
    <row r="2" spans="1:6" ht="15.75" x14ac:dyDescent="0.25">
      <c r="C2" s="95" t="s">
        <v>108</v>
      </c>
      <c r="D2" s="95"/>
      <c r="E2" s="95"/>
    </row>
    <row r="3" spans="1:6" ht="15.75" x14ac:dyDescent="0.25">
      <c r="C3" s="95" t="s">
        <v>109</v>
      </c>
      <c r="D3" s="95"/>
      <c r="E3" s="95"/>
    </row>
    <row r="4" spans="1:6" ht="15.75" x14ac:dyDescent="0.25">
      <c r="C4" s="95" t="s">
        <v>110</v>
      </c>
      <c r="D4" s="95"/>
      <c r="E4" s="95"/>
    </row>
    <row r="6" spans="1:6" ht="15.75" x14ac:dyDescent="0.25">
      <c r="A6" s="98" t="s">
        <v>33</v>
      </c>
      <c r="B6" s="98"/>
      <c r="C6" s="98"/>
      <c r="D6" s="98"/>
      <c r="E6" s="98"/>
      <c r="F6" s="98"/>
    </row>
    <row r="7" spans="1:6" ht="47.25" x14ac:dyDescent="0.25">
      <c r="A7" s="1">
        <v>1</v>
      </c>
      <c r="B7" s="2" t="s">
        <v>34</v>
      </c>
      <c r="C7" s="1" t="s">
        <v>44</v>
      </c>
      <c r="D7" s="3">
        <v>0.6</v>
      </c>
      <c r="E7" s="3">
        <v>703</v>
      </c>
      <c r="F7" s="70">
        <v>422</v>
      </c>
    </row>
    <row r="8" spans="1:6" ht="15.75" x14ac:dyDescent="0.25">
      <c r="A8" s="98" t="s">
        <v>5</v>
      </c>
      <c r="B8" s="98"/>
      <c r="C8" s="98"/>
      <c r="D8" s="98"/>
      <c r="E8" s="98"/>
      <c r="F8" s="98"/>
    </row>
    <row r="9" spans="1:6" ht="31.5" x14ac:dyDescent="0.25">
      <c r="A9" s="1">
        <v>1</v>
      </c>
      <c r="B9" s="2" t="s">
        <v>0</v>
      </c>
      <c r="C9" s="1" t="s">
        <v>1</v>
      </c>
      <c r="D9" s="3">
        <v>1</v>
      </c>
      <c r="E9" s="3">
        <v>625</v>
      </c>
      <c r="F9" s="3">
        <f>ROUND(D9*E9,0)</f>
        <v>625</v>
      </c>
    </row>
    <row r="10" spans="1:6" ht="15.75" x14ac:dyDescent="0.25">
      <c r="A10" s="107" t="s">
        <v>45</v>
      </c>
      <c r="B10" s="107"/>
      <c r="C10" s="107"/>
      <c r="D10" s="107"/>
      <c r="E10" s="107"/>
      <c r="F10" s="107"/>
    </row>
    <row r="11" spans="1:6" ht="31.5" x14ac:dyDescent="0.25">
      <c r="A11" s="1">
        <v>1</v>
      </c>
      <c r="B11" s="2" t="s">
        <v>46</v>
      </c>
      <c r="C11" s="1" t="s">
        <v>47</v>
      </c>
      <c r="D11" s="3">
        <v>0.6</v>
      </c>
      <c r="E11" s="71">
        <v>563</v>
      </c>
      <c r="F11" s="3">
        <f>ROUND(D11*E11,0)</f>
        <v>338</v>
      </c>
    </row>
    <row r="12" spans="1:6" ht="15.75" x14ac:dyDescent="0.25">
      <c r="A12" s="107" t="s">
        <v>17</v>
      </c>
      <c r="B12" s="107"/>
      <c r="C12" s="107"/>
      <c r="D12" s="107"/>
      <c r="E12" s="107"/>
      <c r="F12" s="107"/>
    </row>
    <row r="13" spans="1:6" ht="15.75" x14ac:dyDescent="0.25">
      <c r="A13" s="1">
        <v>1</v>
      </c>
      <c r="B13" s="2" t="s">
        <v>18</v>
      </c>
      <c r="C13" s="3" t="s">
        <v>19</v>
      </c>
      <c r="D13" s="17">
        <v>1</v>
      </c>
      <c r="E13" s="17">
        <v>777</v>
      </c>
      <c r="F13" s="3">
        <f>ROUND(D13*E13,0)</f>
        <v>777</v>
      </c>
    </row>
    <row r="14" spans="1:6" ht="15.75" x14ac:dyDescent="0.25">
      <c r="A14" s="98" t="s">
        <v>48</v>
      </c>
      <c r="B14" s="98"/>
      <c r="C14" s="98"/>
      <c r="D14" s="98"/>
      <c r="E14" s="98"/>
      <c r="F14" s="98"/>
    </row>
    <row r="15" spans="1:6" ht="31.5" x14ac:dyDescent="0.25">
      <c r="A15" s="1">
        <v>1</v>
      </c>
      <c r="B15" s="2" t="s">
        <v>49</v>
      </c>
      <c r="C15" s="3" t="s">
        <v>19</v>
      </c>
      <c r="D15" s="3">
        <v>0.75</v>
      </c>
      <c r="E15" s="72">
        <v>607</v>
      </c>
      <c r="F15" s="3">
        <f>ROUND(D15*E15,0)</f>
        <v>455</v>
      </c>
    </row>
    <row r="16" spans="1:6" ht="15.75" x14ac:dyDescent="0.25">
      <c r="A16" s="102" t="s">
        <v>21</v>
      </c>
      <c r="B16" s="103"/>
      <c r="C16" s="103"/>
      <c r="D16" s="103"/>
      <c r="E16" s="103"/>
      <c r="F16" s="103"/>
    </row>
    <row r="17" spans="1:6" ht="15.75" x14ac:dyDescent="0.25">
      <c r="A17" s="3">
        <v>1</v>
      </c>
      <c r="B17" s="73" t="s">
        <v>50</v>
      </c>
      <c r="C17" s="3" t="s">
        <v>19</v>
      </c>
      <c r="D17" s="3">
        <v>1</v>
      </c>
      <c r="E17" s="71">
        <v>605</v>
      </c>
      <c r="F17" s="3">
        <f>ROUND(D17*E17,0)</f>
        <v>605</v>
      </c>
    </row>
    <row r="18" spans="1:6" ht="15.75" x14ac:dyDescent="0.25">
      <c r="A18" s="3">
        <v>2</v>
      </c>
      <c r="B18" s="73" t="s">
        <v>6</v>
      </c>
      <c r="C18" s="17" t="s">
        <v>7</v>
      </c>
      <c r="D18" s="3">
        <v>0.3</v>
      </c>
      <c r="E18" s="71">
        <v>587</v>
      </c>
      <c r="F18" s="3">
        <f>ROUND(D18*E18,0)</f>
        <v>176</v>
      </c>
    </row>
    <row r="19" spans="1:6" ht="15.75" x14ac:dyDescent="0.25">
      <c r="A19" s="104" t="s">
        <v>51</v>
      </c>
      <c r="B19" s="104"/>
      <c r="C19" s="104"/>
      <c r="D19" s="104"/>
      <c r="E19" s="104"/>
      <c r="F19" s="104"/>
    </row>
    <row r="20" spans="1:6" ht="31.5" x14ac:dyDescent="0.25">
      <c r="A20" s="74">
        <v>1</v>
      </c>
      <c r="B20" s="2" t="s">
        <v>52</v>
      </c>
      <c r="C20" s="3" t="s">
        <v>19</v>
      </c>
      <c r="D20" s="3">
        <v>1</v>
      </c>
      <c r="E20" s="3">
        <v>682</v>
      </c>
      <c r="F20" s="3">
        <f>ROUND(D20*E20,0)</f>
        <v>682</v>
      </c>
    </row>
    <row r="21" spans="1:6" ht="15.75" x14ac:dyDescent="0.25">
      <c r="A21" s="104" t="s">
        <v>53</v>
      </c>
      <c r="B21" s="104"/>
      <c r="C21" s="104"/>
      <c r="D21" s="104"/>
      <c r="E21" s="104"/>
      <c r="F21" s="104"/>
    </row>
    <row r="22" spans="1:6" ht="31.5" x14ac:dyDescent="0.25">
      <c r="A22" s="3">
        <v>1</v>
      </c>
      <c r="B22" s="2" t="s">
        <v>54</v>
      </c>
      <c r="C22" s="3" t="s">
        <v>19</v>
      </c>
      <c r="D22" s="3">
        <v>0.75</v>
      </c>
      <c r="E22" s="3">
        <v>576</v>
      </c>
      <c r="F22" s="3">
        <f>ROUND(D22*E22,0)</f>
        <v>432</v>
      </c>
    </row>
    <row r="23" spans="1:6" ht="15.75" x14ac:dyDescent="0.25">
      <c r="A23" s="105" t="s">
        <v>22</v>
      </c>
      <c r="B23" s="106"/>
      <c r="C23" s="106"/>
      <c r="D23" s="106"/>
      <c r="E23" s="106"/>
      <c r="F23" s="106"/>
    </row>
    <row r="24" spans="1:6" ht="15.75" x14ac:dyDescent="0.25">
      <c r="A24" s="3">
        <v>1</v>
      </c>
      <c r="B24" s="75" t="s">
        <v>50</v>
      </c>
      <c r="C24" s="3" t="s">
        <v>19</v>
      </c>
      <c r="D24" s="3">
        <v>1</v>
      </c>
      <c r="E24" s="3">
        <v>682</v>
      </c>
      <c r="F24" s="3">
        <f>ROUND(D24*E24,0)</f>
        <v>682</v>
      </c>
    </row>
    <row r="25" spans="1:6" ht="15.75" x14ac:dyDescent="0.25">
      <c r="A25" s="107" t="s">
        <v>24</v>
      </c>
      <c r="B25" s="107"/>
      <c r="C25" s="107"/>
      <c r="D25" s="107"/>
      <c r="E25" s="107"/>
      <c r="F25" s="107"/>
    </row>
    <row r="26" spans="1:6" ht="15.75" x14ac:dyDescent="0.25">
      <c r="A26" s="3">
        <v>1</v>
      </c>
      <c r="B26" s="2" t="s">
        <v>55</v>
      </c>
      <c r="C26" s="3" t="s">
        <v>19</v>
      </c>
      <c r="D26" s="3">
        <v>1</v>
      </c>
      <c r="E26" s="71">
        <v>605</v>
      </c>
      <c r="F26" s="3">
        <f>ROUND(D26*E26,0)</f>
        <v>605</v>
      </c>
    </row>
    <row r="27" spans="1:6" ht="15.75" x14ac:dyDescent="0.25">
      <c r="A27" s="102" t="s">
        <v>56</v>
      </c>
      <c r="B27" s="103"/>
      <c r="C27" s="103"/>
      <c r="D27" s="103"/>
      <c r="E27" s="103"/>
      <c r="F27" s="103"/>
    </row>
    <row r="28" spans="1:6" ht="15.75" x14ac:dyDescent="0.25">
      <c r="A28" s="76">
        <v>1</v>
      </c>
      <c r="B28" s="77" t="s">
        <v>25</v>
      </c>
      <c r="C28" s="76" t="s">
        <v>19</v>
      </c>
      <c r="D28" s="3">
        <v>1</v>
      </c>
      <c r="E28" s="71">
        <v>545</v>
      </c>
      <c r="F28" s="3">
        <f>ROUND(D28*E28,0)</f>
        <v>545</v>
      </c>
    </row>
    <row r="29" spans="1:6" ht="15.75" x14ac:dyDescent="0.25">
      <c r="A29" s="108" t="s">
        <v>103</v>
      </c>
      <c r="B29" s="109"/>
      <c r="C29" s="109"/>
      <c r="D29" s="109"/>
      <c r="E29" s="109"/>
      <c r="F29" s="110"/>
    </row>
    <row r="30" spans="1:6" ht="16.5" customHeight="1" x14ac:dyDescent="0.25">
      <c r="A30" s="3">
        <v>1</v>
      </c>
      <c r="B30" s="79" t="s">
        <v>26</v>
      </c>
      <c r="C30" s="3" t="s">
        <v>19</v>
      </c>
      <c r="D30" s="3">
        <v>1</v>
      </c>
      <c r="E30" s="71">
        <v>607</v>
      </c>
      <c r="F30" s="3">
        <f>ROUND(D30*E30,0)</f>
        <v>607</v>
      </c>
    </row>
    <row r="31" spans="1:6" ht="15.75" x14ac:dyDescent="0.25">
      <c r="A31" s="115" t="s">
        <v>57</v>
      </c>
      <c r="B31" s="116"/>
      <c r="C31" s="116"/>
      <c r="D31" s="116"/>
      <c r="E31" s="116"/>
      <c r="F31" s="116"/>
    </row>
    <row r="32" spans="1:6" ht="15.75" x14ac:dyDescent="0.25">
      <c r="A32" s="76">
        <v>1</v>
      </c>
      <c r="B32" s="77" t="s">
        <v>58</v>
      </c>
      <c r="C32" s="76" t="s">
        <v>19</v>
      </c>
      <c r="D32" s="78">
        <v>0.6</v>
      </c>
      <c r="E32" s="71">
        <v>600</v>
      </c>
      <c r="F32" s="3">
        <f>ROUND(D32*E32,0)</f>
        <v>360</v>
      </c>
    </row>
    <row r="33" spans="1:6" ht="15.75" x14ac:dyDescent="0.25">
      <c r="A33" s="111" t="s">
        <v>59</v>
      </c>
      <c r="B33" s="112"/>
      <c r="C33" s="112"/>
      <c r="D33" s="112"/>
      <c r="E33" s="112"/>
      <c r="F33" s="112"/>
    </row>
    <row r="34" spans="1:6" ht="15.75" x14ac:dyDescent="0.25">
      <c r="A34" s="3">
        <v>1</v>
      </c>
      <c r="B34" s="79" t="s">
        <v>60</v>
      </c>
      <c r="C34" s="3" t="s">
        <v>19</v>
      </c>
      <c r="D34" s="80">
        <f>SUM(A34:C34)</f>
        <v>1</v>
      </c>
      <c r="E34" s="71">
        <v>539</v>
      </c>
      <c r="F34" s="3">
        <f>ROUND(D34*E34,0)</f>
        <v>539</v>
      </c>
    </row>
    <row r="35" spans="1:6" ht="15.75" x14ac:dyDescent="0.25">
      <c r="A35" s="113" t="s">
        <v>27</v>
      </c>
      <c r="B35" s="113"/>
      <c r="C35" s="113"/>
      <c r="D35" s="113"/>
      <c r="E35" s="113"/>
      <c r="F35" s="113"/>
    </row>
    <row r="36" spans="1:6" ht="15.75" x14ac:dyDescent="0.25">
      <c r="A36" s="70">
        <v>1</v>
      </c>
      <c r="B36" s="81" t="s">
        <v>50</v>
      </c>
      <c r="C36" s="70" t="s">
        <v>19</v>
      </c>
      <c r="D36" s="70">
        <v>1</v>
      </c>
      <c r="E36" s="71">
        <v>577</v>
      </c>
      <c r="F36" s="70">
        <f>ROUND(D36*E36,0)</f>
        <v>577</v>
      </c>
    </row>
    <row r="37" spans="1:6" ht="15.75" x14ac:dyDescent="0.25">
      <c r="A37" s="107" t="s">
        <v>28</v>
      </c>
      <c r="B37" s="107"/>
      <c r="C37" s="107"/>
      <c r="D37" s="107"/>
      <c r="E37" s="107"/>
      <c r="F37" s="107"/>
    </row>
    <row r="38" spans="1:6" ht="15.75" x14ac:dyDescent="0.25">
      <c r="A38" s="3">
        <v>1</v>
      </c>
      <c r="B38" s="75" t="s">
        <v>55</v>
      </c>
      <c r="C38" s="3" t="s">
        <v>19</v>
      </c>
      <c r="D38" s="3">
        <v>1</v>
      </c>
      <c r="E38" s="71">
        <v>545</v>
      </c>
      <c r="F38" s="3">
        <f>D38*E38</f>
        <v>545</v>
      </c>
    </row>
    <row r="39" spans="1:6" ht="15.75" x14ac:dyDescent="0.25">
      <c r="A39" s="102" t="s">
        <v>61</v>
      </c>
      <c r="B39" s="103"/>
      <c r="C39" s="103"/>
      <c r="D39" s="103"/>
      <c r="E39" s="103"/>
      <c r="F39" s="103"/>
    </row>
    <row r="40" spans="1:6" ht="15.75" x14ac:dyDescent="0.25">
      <c r="A40" s="74">
        <v>1</v>
      </c>
      <c r="B40" s="79" t="s">
        <v>50</v>
      </c>
      <c r="C40" s="74" t="s">
        <v>19</v>
      </c>
      <c r="D40" s="74">
        <v>1</v>
      </c>
      <c r="E40" s="74">
        <v>628</v>
      </c>
      <c r="F40" s="74">
        <f>ROUND(D40*E40,0)</f>
        <v>628</v>
      </c>
    </row>
    <row r="41" spans="1:6" ht="15.75" x14ac:dyDescent="0.25">
      <c r="A41" s="107" t="s">
        <v>29</v>
      </c>
      <c r="B41" s="107"/>
      <c r="C41" s="107"/>
      <c r="D41" s="107"/>
      <c r="E41" s="107"/>
      <c r="F41" s="107"/>
    </row>
    <row r="42" spans="1:6" ht="31.5" x14ac:dyDescent="0.25">
      <c r="A42" s="3">
        <v>1</v>
      </c>
      <c r="B42" s="73" t="s">
        <v>30</v>
      </c>
      <c r="C42" s="3" t="s">
        <v>62</v>
      </c>
      <c r="D42" s="3">
        <v>1</v>
      </c>
      <c r="E42" s="3">
        <v>653</v>
      </c>
      <c r="F42" s="3">
        <f>ROUND(D42*E42,0)</f>
        <v>653</v>
      </c>
    </row>
    <row r="43" spans="1:6" ht="15.75" x14ac:dyDescent="0.25">
      <c r="A43" s="114" t="s">
        <v>63</v>
      </c>
      <c r="B43" s="114"/>
      <c r="C43" s="114"/>
      <c r="D43" s="114"/>
      <c r="E43" s="114"/>
      <c r="F43" s="114"/>
    </row>
    <row r="44" spans="1:6" ht="31.5" x14ac:dyDescent="0.25">
      <c r="A44" s="3">
        <v>1</v>
      </c>
      <c r="B44" s="73" t="s">
        <v>64</v>
      </c>
      <c r="C44" s="3" t="s">
        <v>65</v>
      </c>
      <c r="D44" s="3">
        <v>0.85</v>
      </c>
      <c r="E44" s="71">
        <v>609</v>
      </c>
      <c r="F44" s="3">
        <f>ROUND(D44*E44,0)</f>
        <v>518</v>
      </c>
    </row>
    <row r="45" spans="1:6" ht="15.75" x14ac:dyDescent="0.25">
      <c r="A45" s="102" t="s">
        <v>66</v>
      </c>
      <c r="B45" s="103"/>
      <c r="C45" s="103"/>
      <c r="D45" s="103"/>
      <c r="E45" s="103"/>
      <c r="F45" s="103"/>
    </row>
    <row r="46" spans="1:6" ht="31.5" x14ac:dyDescent="0.25">
      <c r="A46" s="3">
        <v>1</v>
      </c>
      <c r="B46" s="75" t="s">
        <v>67</v>
      </c>
      <c r="C46" s="3" t="s">
        <v>19</v>
      </c>
      <c r="D46" s="3">
        <v>1</v>
      </c>
      <c r="E46" s="71">
        <v>565</v>
      </c>
      <c r="F46" s="3">
        <f>ROUND(E46*D46,0)</f>
        <v>565</v>
      </c>
    </row>
    <row r="47" spans="1:6" ht="15.75" x14ac:dyDescent="0.25">
      <c r="A47" s="111" t="s">
        <v>31</v>
      </c>
      <c r="B47" s="112"/>
      <c r="C47" s="112"/>
      <c r="D47" s="112"/>
      <c r="E47" s="112"/>
      <c r="F47" s="112"/>
    </row>
    <row r="48" spans="1:6" ht="47.25" x14ac:dyDescent="0.25">
      <c r="A48" s="3">
        <v>1</v>
      </c>
      <c r="B48" s="75" t="s">
        <v>68</v>
      </c>
      <c r="C48" s="3" t="s">
        <v>69</v>
      </c>
      <c r="D48" s="3">
        <v>0.9</v>
      </c>
      <c r="E48" s="71">
        <v>563</v>
      </c>
      <c r="F48" s="3">
        <f>ROUND(D48*E48,0)</f>
        <v>507</v>
      </c>
    </row>
    <row r="49" spans="1:6" ht="15.75" x14ac:dyDescent="0.25">
      <c r="A49" s="107" t="s">
        <v>32</v>
      </c>
      <c r="B49" s="107"/>
      <c r="C49" s="107"/>
      <c r="D49" s="107"/>
      <c r="E49" s="107"/>
      <c r="F49" s="107"/>
    </row>
    <row r="50" spans="1:6" ht="15.75" x14ac:dyDescent="0.25">
      <c r="A50" s="3">
        <v>1</v>
      </c>
      <c r="B50" s="75" t="s">
        <v>70</v>
      </c>
      <c r="C50" s="3" t="s">
        <v>19</v>
      </c>
      <c r="D50" s="3">
        <v>1</v>
      </c>
      <c r="E50" s="71">
        <v>605</v>
      </c>
      <c r="F50" s="3">
        <f>D50*E50</f>
        <v>605</v>
      </c>
    </row>
    <row r="51" spans="1:6" x14ac:dyDescent="0.25">
      <c r="D51" s="84">
        <f>SUM(D50,D48,D46,D44,D42,D40,D38,D36,D34,D30,D32,D28,D26,D24,D22,D20,D18,D17,D15,D13,D11,D9,D7)</f>
        <v>20.350000000000001</v>
      </c>
      <c r="E51" t="s">
        <v>71</v>
      </c>
      <c r="F51" s="85">
        <f>SUM(F50,F48,F46,F44,F42,F40,F38,F36,F34,F30,F32,F28,F26,F24,F22,F20,F18,F17,F15,F13,F11,F9,F7)</f>
        <v>12448</v>
      </c>
    </row>
  </sheetData>
  <mergeCells count="22">
    <mergeCell ref="A29:F29"/>
    <mergeCell ref="A45:F45"/>
    <mergeCell ref="A47:F47"/>
    <mergeCell ref="A49:F49"/>
    <mergeCell ref="A33:F33"/>
    <mergeCell ref="A35:F35"/>
    <mergeCell ref="A37:F37"/>
    <mergeCell ref="A39:F39"/>
    <mergeCell ref="A41:F41"/>
    <mergeCell ref="A43:F43"/>
    <mergeCell ref="A31:F31"/>
    <mergeCell ref="A6:F6"/>
    <mergeCell ref="A8:F8"/>
    <mergeCell ref="A10:F10"/>
    <mergeCell ref="A12:F12"/>
    <mergeCell ref="A14:F14"/>
    <mergeCell ref="A27:F27"/>
    <mergeCell ref="A16:F16"/>
    <mergeCell ref="A19:F19"/>
    <mergeCell ref="A21:F21"/>
    <mergeCell ref="A23:F23"/>
    <mergeCell ref="A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Lapa1</vt:lpstr>
      <vt:lpstr>Lapa2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LindaV</cp:lastModifiedBy>
  <cp:lastPrinted>2022-11-28T14:13:29Z</cp:lastPrinted>
  <dcterms:created xsi:type="dcterms:W3CDTF">2022-11-15T13:08:31Z</dcterms:created>
  <dcterms:modified xsi:type="dcterms:W3CDTF">2022-11-28T14:13:31Z</dcterms:modified>
</cp:coreProperties>
</file>