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firstSheet="2" activeTab="4"/>
  </bookViews>
  <sheets>
    <sheet name="Koptāme" sheetId="1" r:id="rId1"/>
    <sheet name="Būvniecības koptāme" sheetId="2" r:id="rId2"/>
    <sheet name="Kopsavilkums" sheetId="3" r:id="rId3"/>
    <sheet name="Lokālā tāme Nr.1" sheetId="4" r:id="rId4"/>
    <sheet name="Lokālā tāme Nr.2" sheetId="5" r:id="rId5"/>
  </sheets>
  <definedNames>
    <definedName name="_xlnm.Print_Titles" localSheetId="3">'Lokālā tāme Nr.1'!$12:$14</definedName>
    <definedName name="_xlnm.Print_Titles" localSheetId="4">'Lokālā tāme Nr.2'!$12:$14</definedName>
  </definedNames>
  <calcPr fullCalcOnLoad="1" fullPrecision="0"/>
</workbook>
</file>

<file path=xl/sharedStrings.xml><?xml version="1.0" encoding="utf-8"?>
<sst xmlns="http://schemas.openxmlformats.org/spreadsheetml/2006/main" count="343" uniqueCount="219">
  <si>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</si>
  <si>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</si>
  <si>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</si>
  <si>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</si>
  <si>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</si>
  <si>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</si>
  <si>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</si>
  <si>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</si>
  <si>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</si>
  <si>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</si>
  <si>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</si>
  <si>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</si>
  <si>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</si>
  <si>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Kopsavilkuma aprēķini pa darbu vai konstruktīvo elementu veidiem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</si>
  <si>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</si>
  <si>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</si>
  <si>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</si>
  <si>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</si>
  <si>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</si>
  <si>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</si>
  <si>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</si>
  <si>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</si>
  <si>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</si>
  <si>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</si>
  <si>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>2.</t>
  </si>
  <si>
    <t>3.</t>
  </si>
  <si>
    <t xml:space="preserve">Kopā : </t>
  </si>
  <si>
    <t>PAVISAM  KOPĀ:</t>
  </si>
  <si>
    <t>PVN 21%</t>
  </si>
  <si>
    <t>Pasūtītāja būvniecības koptāme</t>
  </si>
  <si>
    <t>VISPĀRCELTNIECISKIE DARBI</t>
  </si>
  <si>
    <t>Iekārtu,materiālu,izstrādājumu nosaukums un tehniskais raksturojums</t>
  </si>
  <si>
    <t>gab</t>
  </si>
  <si>
    <t>Sagatavošanas darbi</t>
  </si>
  <si>
    <t>1.-1</t>
  </si>
  <si>
    <t>Objekta lielformāta informatīvais stends</t>
  </si>
  <si>
    <t>obj.</t>
  </si>
  <si>
    <t>Pagaidu elektropieslēgums</t>
  </si>
  <si>
    <t>Pagaidu ūdensapgāde</t>
  </si>
  <si>
    <t>Sienas</t>
  </si>
  <si>
    <t>m2</t>
  </si>
  <si>
    <t>Griesti</t>
  </si>
  <si>
    <t>m</t>
  </si>
  <si>
    <t>Sastatņu noma, uzstādīšana, demontāža</t>
  </si>
  <si>
    <t>Dažādi darbi</t>
  </si>
  <si>
    <t>m3</t>
  </si>
  <si>
    <t>Darba devēja sociālais nodoklis 23,59%</t>
  </si>
  <si>
    <t>Objekta adrese: Skolas ielā 1, Barkavā, Barkavas pagastā, Madonas novadā</t>
  </si>
  <si>
    <t>Objekta nosaukums: Energoefektīva apgaismojuma vienkāršota renovācija Barkavas pamatskolā</t>
  </si>
  <si>
    <t>Pasūtītājs: Madonas novada pašvaldībā</t>
  </si>
  <si>
    <t>Būves nosaukums: Barkavas pamatskola</t>
  </si>
  <si>
    <t>Barkavas pamatskola</t>
  </si>
  <si>
    <t>Darba samaksas likme (EUR/c.h)</t>
  </si>
  <si>
    <t>Darba likme (EUR)</t>
  </si>
  <si>
    <t>Materiāli (EUR)</t>
  </si>
  <si>
    <t>Mehānismi (EUR)</t>
  </si>
  <si>
    <t>Kopā (EUR)</t>
  </si>
  <si>
    <t>Darba alga (EUR)</t>
  </si>
  <si>
    <t>Summa (EUR)</t>
  </si>
  <si>
    <t>Tāmes izmaksas (EUR)</t>
  </si>
  <si>
    <t>Par kopējo summu, EUR</t>
  </si>
  <si>
    <t>Objekta izmaksas /EUR/</t>
  </si>
  <si>
    <t>Lokāla tāme Nr. 1</t>
  </si>
  <si>
    <t>Sadale ar N un PE klemmi, S-1 virs apmetuma, metāla ar slēdzeni 90mod</t>
  </si>
  <si>
    <t>Sadale ar N un PE klemmi, AS zem apmetuma, metāla ar slēdzeni 18mod</t>
  </si>
  <si>
    <t>Ievada slēdzis 100A</t>
  </si>
  <si>
    <t>Ievada slēdzis 32A</t>
  </si>
  <si>
    <t>Grupu automāts 1C10</t>
  </si>
  <si>
    <t>Grupu automāts 1B10</t>
  </si>
  <si>
    <t>Grupu automāts 1B16</t>
  </si>
  <si>
    <t>Grupu automāts 3C20</t>
  </si>
  <si>
    <t>Grupu automāts 3C25</t>
  </si>
  <si>
    <t>Grupu automāts 3C32</t>
  </si>
  <si>
    <t>Grupu automāts 3C50</t>
  </si>
  <si>
    <t>Automātu savienojošā kopne</t>
  </si>
  <si>
    <t>Diferenciālā strāvas aizsardzība 1/16/0,03</t>
  </si>
  <si>
    <t>ENSTO klemme KE 67</t>
  </si>
  <si>
    <t>El.rozetes mehānisms</t>
  </si>
  <si>
    <t xml:space="preserve">El.rozetes divvietīgs rāmītis </t>
  </si>
  <si>
    <t xml:space="preserve">El.rozete zemapm </t>
  </si>
  <si>
    <t xml:space="preserve">El.rozete divvietīga virs apmet. </t>
  </si>
  <si>
    <t>Nozarkārbas</t>
  </si>
  <si>
    <t>Kabeļ dzīslu savienotāji</t>
  </si>
  <si>
    <t xml:space="preserve"> Kabelis AXMK 4x70</t>
  </si>
  <si>
    <t xml:space="preserve"> Kabelis PPJ 5x6</t>
  </si>
  <si>
    <t xml:space="preserve"> Kabelis PPJ 3x2,5</t>
  </si>
  <si>
    <t xml:space="preserve"> Kabelis PPJ 3x1,5</t>
  </si>
  <si>
    <t>Kabeļ aizsarg caurule TXM20</t>
  </si>
  <si>
    <t>Kabeļ aizsarg caurule TXM25</t>
  </si>
  <si>
    <t>Kabeļ aizsarg cauru.KSX-PEG 75S 75/63mm</t>
  </si>
  <si>
    <t>Kabeļ gala apdare EPKT31</t>
  </si>
  <si>
    <t>El.slēdzis pārsl z/apm. IP44</t>
  </si>
  <si>
    <t>El.slēdzis pārsl z/apm. IP20</t>
  </si>
  <si>
    <t>El.slēdzis virs/apm. IP44</t>
  </si>
  <si>
    <t>El.slēdzis divtaust. z/apm. IP20</t>
  </si>
  <si>
    <t>Montāžas zemapmetuma kārbas vienvietīgas</t>
  </si>
  <si>
    <t>Montāžas zemapmetuma kārbas divvietīgas</t>
  </si>
  <si>
    <t>Zemējuma stieņi Zn2000/1500</t>
  </si>
  <si>
    <t>Savienotāj klemme 2760/20</t>
  </si>
  <si>
    <t>Stieņa spice</t>
  </si>
  <si>
    <t>Savienotāj klemme 237</t>
  </si>
  <si>
    <t>Kabeļu rievu frēzēšana, aizdarināšana</t>
  </si>
  <si>
    <t>Esošās el. Instalācijas demontāža</t>
  </si>
  <si>
    <t>2-1.-1</t>
  </si>
  <si>
    <t>2-1.-2</t>
  </si>
  <si>
    <t>2-1.-3</t>
  </si>
  <si>
    <t>2-1.-4</t>
  </si>
  <si>
    <t>2-2.-1</t>
  </si>
  <si>
    <t>2-2.-2</t>
  </si>
  <si>
    <t>2-2.-3</t>
  </si>
  <si>
    <t>2-2.-4</t>
  </si>
  <si>
    <t>2-3.-1</t>
  </si>
  <si>
    <t>2-3.-2</t>
  </si>
  <si>
    <t>2-4.-1</t>
  </si>
  <si>
    <t>2-4.-2</t>
  </si>
  <si>
    <t>1-1-1</t>
  </si>
  <si>
    <t>1-1-2</t>
  </si>
  <si>
    <t>1-1-3</t>
  </si>
  <si>
    <t>1-1-4</t>
  </si>
  <si>
    <t>1-1-5</t>
  </si>
  <si>
    <t>1-1-6</t>
  </si>
  <si>
    <t>1-1-7</t>
  </si>
  <si>
    <t>1-1-8</t>
  </si>
  <si>
    <t>1-1-9</t>
  </si>
  <si>
    <t>1-1-10</t>
  </si>
  <si>
    <t>1-1-11</t>
  </si>
  <si>
    <t>1-1-12</t>
  </si>
  <si>
    <t>1-1-13</t>
  </si>
  <si>
    <t>1-1-14</t>
  </si>
  <si>
    <t>1-1-15</t>
  </si>
  <si>
    <t>1-1-16</t>
  </si>
  <si>
    <t>1-1-17</t>
  </si>
  <si>
    <t>1-1-18</t>
  </si>
  <si>
    <t>1-1-19</t>
  </si>
  <si>
    <t>1-1-20</t>
  </si>
  <si>
    <t>1-1-21</t>
  </si>
  <si>
    <t>1-1-22</t>
  </si>
  <si>
    <t>1-1-23</t>
  </si>
  <si>
    <t>1-1-24</t>
  </si>
  <si>
    <t>1-1-25</t>
  </si>
  <si>
    <t>1-1-26</t>
  </si>
  <si>
    <t>1-1-27</t>
  </si>
  <si>
    <t>1-1-28</t>
  </si>
  <si>
    <t>1-1-29</t>
  </si>
  <si>
    <t>1-1-30</t>
  </si>
  <si>
    <t>1-1-31</t>
  </si>
  <si>
    <t>1-1-32</t>
  </si>
  <si>
    <t>1-1-33</t>
  </si>
  <si>
    <t>1-1-34</t>
  </si>
  <si>
    <t>1-1-35</t>
  </si>
  <si>
    <t>1-1-36</t>
  </si>
  <si>
    <t>1-1-37</t>
  </si>
  <si>
    <t>1-1-38</t>
  </si>
  <si>
    <t>1-1-39</t>
  </si>
  <si>
    <t>1-1-40</t>
  </si>
  <si>
    <t>1-1-41</t>
  </si>
  <si>
    <t>Tāme sastādīta 2014.gada februārī</t>
  </si>
  <si>
    <t>Būvgružu izvākšana, utilizācija</t>
  </si>
  <si>
    <t>Sienu virsmas tīrīšana</t>
  </si>
  <si>
    <t>Sienu svirsmas apmetuma remonts atsevišķās vietās</t>
  </si>
  <si>
    <t>Sienu špaktelēšana atsevišķās vietās</t>
  </si>
  <si>
    <t>Sienu virsmas gruntēšana, krāsošana 2x</t>
  </si>
  <si>
    <t>Autoruzraudzība</t>
  </si>
  <si>
    <t>Būvuzraudzība</t>
  </si>
  <si>
    <t>kmpl</t>
  </si>
  <si>
    <t>EUR</t>
  </si>
  <si>
    <t>Virsizdevumi %</t>
  </si>
  <si>
    <t>Peļņa %</t>
  </si>
  <si>
    <t xml:space="preserve">Tāme sastādīta 2014.gada </t>
  </si>
  <si>
    <t xml:space="preserve">Sastādīja:                                </t>
  </si>
  <si>
    <t xml:space="preserve">Pārbaudīja:                                </t>
  </si>
  <si>
    <t>Finanšu rezerve neparedzētiem darbiem - %</t>
  </si>
  <si>
    <t xml:space="preserve">Sastādīja:                                  </t>
  </si>
  <si>
    <t xml:space="preserve">Pārbaudīja:                               </t>
  </si>
  <si>
    <t>LED integrētais gaismeklis 60W, virsbūvēts</t>
  </si>
  <si>
    <t>gab.</t>
  </si>
  <si>
    <t>LED integrētais gaismeklis 40W, virsbūvēts</t>
  </si>
  <si>
    <t>LED panelis 30W 1200mm virsbūvēts</t>
  </si>
  <si>
    <t xml:space="preserve">LED panelis 40W 1200mm virsbūvēts </t>
  </si>
  <si>
    <t>LED plafons 18W IP40</t>
  </si>
  <si>
    <t>LED plafons 10W IP40</t>
  </si>
  <si>
    <t>LED sienas gaismeklis 20W</t>
  </si>
  <si>
    <t>Gaimekļu, spuldžu, balastu un demontētās apgaismojuma armatūru iekšējās elektro instalācijas savākšana (derīgās fasēšana, nodošana pasūtītājam) un nederīgo materiālu utilizācija</t>
  </si>
  <si>
    <t>kompl.</t>
  </si>
  <si>
    <t>Gaismekļa armatūras demontāža un jaunas montāža</t>
  </si>
  <si>
    <t>Apgaismojuma kabeļu montāža</t>
  </si>
  <si>
    <t>kabelis NYM 3x1.5mm</t>
  </si>
  <si>
    <t>montāžas un stiprinājumu  komplekts</t>
  </si>
  <si>
    <t>Mērījumi un dokumentācijas noformēšana</t>
  </si>
  <si>
    <t>Transports %</t>
  </si>
  <si>
    <t xml:space="preserve">Sastādīja:                             </t>
  </si>
  <si>
    <t>Tāme sastādīta 2014.gada</t>
  </si>
  <si>
    <t xml:space="preserve">Sastādīja:                              </t>
  </si>
  <si>
    <t xml:space="preserve">Pārbaudīja:                         </t>
  </si>
  <si>
    <t xml:space="preserve">Pārbaudīja:                       </t>
  </si>
  <si>
    <t xml:space="preserve">Pārbaudīja:                          </t>
  </si>
  <si>
    <t xml:space="preserve">Sastādīja:                           </t>
  </si>
  <si>
    <t>Kods</t>
  </si>
  <si>
    <t>1-2</t>
  </si>
  <si>
    <t>LED apgaismojums</t>
  </si>
  <si>
    <t>1-2-1</t>
  </si>
  <si>
    <t>1-2-2</t>
  </si>
  <si>
    <t>1-2-3</t>
  </si>
  <si>
    <t>1-2-4</t>
  </si>
  <si>
    <t>1-2-5</t>
  </si>
  <si>
    <t>1-2-6</t>
  </si>
  <si>
    <t>1-2-7</t>
  </si>
  <si>
    <t>1-2-8</t>
  </si>
  <si>
    <t>1-2-9</t>
  </si>
  <si>
    <t>1-2-10</t>
  </si>
  <si>
    <t>1-2-11</t>
  </si>
  <si>
    <t>1-2-12</t>
  </si>
  <si>
    <t>1-2-13</t>
  </si>
  <si>
    <t>ELEKTROINSTALĀCIJAS UN LED APGAISMOJUMA IZBŪVE</t>
  </si>
  <si>
    <t>Lokālā tāme Nr. 2</t>
  </si>
  <si>
    <t>Esošo piekārto griestu tīrīšana un nostiprināšana</t>
  </si>
  <si>
    <t>Griestu virsmas gruntēšana, krāsošana 2x</t>
  </si>
  <si>
    <t>Esošo radiātoru aizsargvairogu tīrīšana, krāsošana 2x</t>
  </si>
  <si>
    <t>Iepirkuma Nr. MNP2014/35_KPFI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</si>
</sst>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  <numFmt numFmtId="221" formatCode="_-* #,##0.00\ _-;\-* #,##0.00\ _-;_-* &quot;-&quot;??\ _-;_-@_-"/>
    <numFmt numFmtId="222" formatCode="_-* #,##0.000\ _-;\-* #,##0.000\ _-;_-* &quot;-&quot;??\ _-;_-@_-"/>
    <numFmt numFmtId="223" formatCode="_-* #,##0.0000\ _-;\-* #,##0.0000\ _-;_-* &quot;-&quot;??\ _-;_-@_-"/>
    <numFmt numFmtId="224" formatCode="#,##0.00\ [$€-1]"/>
  </numFmts>
  <fonts count="50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 Baltic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0"/>
      <color indexed="12"/>
      <name val="Arial"/>
      <family val="0"/>
    </font>
    <font>
      <sz val="14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b/>
      <i/>
      <sz val="10"/>
      <color indexed="12"/>
      <name val="Arial Baltic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0" xfId="70" applyFont="1" applyBorder="1" applyAlignment="1">
      <alignment horizontal="left"/>
      <protection/>
    </xf>
    <xf numFmtId="2" fontId="0" fillId="0" borderId="10" xfId="70" applyNumberFormat="1" applyBorder="1" applyAlignment="1">
      <alignment/>
      <protection/>
    </xf>
    <xf numFmtId="0" fontId="1" fillId="0" borderId="10" xfId="70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67" applyFont="1">
      <alignment/>
      <protection/>
    </xf>
    <xf numFmtId="0" fontId="4" fillId="0" borderId="12" xfId="67" applyFont="1" applyBorder="1" applyAlignment="1">
      <alignment horizontal="right"/>
      <protection/>
    </xf>
    <xf numFmtId="0" fontId="0" fillId="0" borderId="0" xfId="67" applyFont="1" applyAlignment="1">
      <alignment horizontal="center"/>
      <protection/>
    </xf>
    <xf numFmtId="0" fontId="27" fillId="0" borderId="11" xfId="67" applyFont="1" applyBorder="1" applyAlignment="1">
      <alignment horizontal="left" indent="6"/>
      <protection/>
    </xf>
    <xf numFmtId="0" fontId="0" fillId="0" borderId="0" xfId="67" applyFont="1" applyAlignment="1">
      <alignment/>
      <protection/>
    </xf>
    <xf numFmtId="0" fontId="28" fillId="0" borderId="0" xfId="67" applyFont="1" applyAlignment="1">
      <alignment horizontal="center"/>
      <protection/>
    </xf>
    <xf numFmtId="0" fontId="29" fillId="0" borderId="0" xfId="67" applyFont="1" applyAlignment="1">
      <alignment horizontal="center"/>
      <protection/>
    </xf>
    <xf numFmtId="0" fontId="27" fillId="0" borderId="0" xfId="67" applyFont="1" applyAlignment="1">
      <alignment horizontal="left"/>
      <protection/>
    </xf>
    <xf numFmtId="0" fontId="27" fillId="0" borderId="0" xfId="67" applyFont="1">
      <alignment/>
      <protection/>
    </xf>
    <xf numFmtId="0" fontId="30" fillId="0" borderId="0" xfId="67" applyFont="1" applyAlignment="1">
      <alignment horizontal="right" vertical="center"/>
      <protection/>
    </xf>
    <xf numFmtId="2" fontId="30" fillId="0" borderId="0" xfId="67" applyNumberFormat="1" applyFont="1" applyAlignment="1">
      <alignment horizontal="center" vertical="center" wrapText="1"/>
      <protection/>
    </xf>
    <xf numFmtId="2" fontId="29" fillId="0" borderId="0" xfId="67" applyNumberFormat="1" applyFont="1" applyAlignment="1">
      <alignment horizontal="center"/>
      <protection/>
    </xf>
    <xf numFmtId="0" fontId="27" fillId="0" borderId="0" xfId="67" applyFont="1" applyAlignment="1">
      <alignment/>
      <protection/>
    </xf>
    <xf numFmtId="0" fontId="27" fillId="0" borderId="0" xfId="0" applyFont="1" applyAlignment="1">
      <alignment/>
    </xf>
    <xf numFmtId="0" fontId="27" fillId="0" borderId="0" xfId="67" applyFont="1" applyAlignment="1">
      <alignment horizontal="left" indent="4"/>
      <protection/>
    </xf>
    <xf numFmtId="0" fontId="31" fillId="0" borderId="0" xfId="67" applyFont="1" applyBorder="1" applyAlignment="1">
      <alignment horizontal="center" vertical="center"/>
      <protection/>
    </xf>
    <xf numFmtId="0" fontId="29" fillId="0" borderId="0" xfId="67" applyFont="1" applyAlignment="1">
      <alignment horizontal="left"/>
      <protection/>
    </xf>
    <xf numFmtId="0" fontId="32" fillId="0" borderId="0" xfId="67" applyFont="1" applyFill="1" applyAlignment="1">
      <alignment vertical="center"/>
      <protection/>
    </xf>
    <xf numFmtId="0" fontId="0" fillId="0" borderId="0" xfId="67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 vertical="center" wrapText="1"/>
      <protection/>
    </xf>
    <xf numFmtId="0" fontId="0" fillId="0" borderId="0" xfId="67" applyFont="1" applyBorder="1" applyAlignment="1">
      <alignment vertical="center" wrapText="1"/>
      <protection/>
    </xf>
    <xf numFmtId="0" fontId="0" fillId="0" borderId="0" xfId="67" applyFont="1" applyAlignment="1">
      <alignment horizontal="left" indent="1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left" vertical="center" wrapText="1" indent="1"/>
      <protection/>
    </xf>
    <xf numFmtId="2" fontId="0" fillId="0" borderId="0" xfId="67" applyNumberFormat="1" applyFont="1">
      <alignment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left" vertical="center" wrapText="1"/>
      <protection/>
    </xf>
    <xf numFmtId="0" fontId="0" fillId="0" borderId="0" xfId="67" applyFont="1" applyAlignment="1">
      <alignment horizontal="right" vertical="center"/>
      <protection/>
    </xf>
    <xf numFmtId="0" fontId="34" fillId="0" borderId="0" xfId="67" applyFont="1" applyAlignment="1">
      <alignment vertical="center"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4" borderId="10" xfId="0" applyNumberFormat="1" applyFont="1" applyFill="1" applyBorder="1" applyAlignment="1">
      <alignment horizontal="right"/>
    </xf>
    <xf numFmtId="2" fontId="35" fillId="0" borderId="10" xfId="72" applyNumberFormat="1" applyFont="1" applyFill="1" applyBorder="1" applyAlignment="1">
      <alignment wrapText="1"/>
      <protection/>
    </xf>
    <xf numFmtId="2" fontId="0" fillId="4" borderId="10" xfId="72" applyNumberFormat="1" applyFont="1" applyFill="1" applyBorder="1" applyAlignment="1">
      <alignment wrapText="1"/>
      <protection/>
    </xf>
    <xf numFmtId="2" fontId="0" fillId="0" borderId="10" xfId="72" applyNumberFormat="1" applyFont="1" applyBorder="1" applyAlignment="1">
      <alignment/>
      <protection/>
    </xf>
    <xf numFmtId="2" fontId="35" fillId="0" borderId="10" xfId="72" applyNumberFormat="1" applyFont="1" applyFill="1" applyBorder="1" applyAlignment="1">
      <alignment/>
      <protection/>
    </xf>
    <xf numFmtId="0" fontId="0" fillId="0" borderId="10" xfId="68" applyBorder="1">
      <alignment/>
      <protection/>
    </xf>
    <xf numFmtId="2" fontId="0" fillId="0" borderId="10" xfId="68" applyNumberFormat="1" applyFont="1" applyFill="1" applyBorder="1" applyAlignment="1">
      <alignment/>
      <protection/>
    </xf>
    <xf numFmtId="2" fontId="0" fillId="0" borderId="10" xfId="68" applyNumberFormat="1" applyFont="1" applyFill="1" applyBorder="1" applyAlignment="1">
      <alignment horizontal="right"/>
      <protection/>
    </xf>
    <xf numFmtId="2" fontId="0" fillId="0" borderId="10" xfId="72" applyNumberFormat="1" applyFont="1" applyFill="1" applyBorder="1" applyAlignment="1">
      <alignment wrapText="1"/>
      <protection/>
    </xf>
    <xf numFmtId="2" fontId="5" fillId="0" borderId="10" xfId="72" applyNumberFormat="1" applyFont="1" applyFill="1" applyBorder="1" applyAlignment="1">
      <alignment/>
      <protection/>
    </xf>
    <xf numFmtId="2" fontId="0" fillId="0" borderId="10" xfId="70" applyNumberFormat="1" applyFill="1" applyBorder="1" applyAlignment="1">
      <alignment/>
      <protection/>
    </xf>
    <xf numFmtId="2" fontId="37" fillId="0" borderId="10" xfId="70" applyNumberFormat="1" applyFont="1" applyBorder="1">
      <alignment/>
      <protection/>
    </xf>
    <xf numFmtId="0" fontId="0" fillId="24" borderId="10" xfId="0" applyFill="1" applyBorder="1" applyAlignment="1">
      <alignment horizontal="center" vertical="center" wrapText="1"/>
    </xf>
    <xf numFmtId="0" fontId="0" fillId="24" borderId="10" xfId="67" applyFont="1" applyFill="1" applyBorder="1" applyAlignment="1">
      <alignment horizontal="center" vertical="center" wrapText="1"/>
      <protection/>
    </xf>
    <xf numFmtId="44" fontId="0" fillId="24" borderId="10" xfId="75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38" fillId="0" borderId="10" xfId="68" applyFont="1" applyBorder="1" applyAlignment="1">
      <alignment horizontal="center" wrapText="1"/>
      <protection/>
    </xf>
    <xf numFmtId="0" fontId="39" fillId="0" borderId="10" xfId="68" applyFont="1" applyBorder="1">
      <alignment/>
      <protection/>
    </xf>
    <xf numFmtId="2" fontId="39" fillId="0" borderId="10" xfId="68" applyNumberFormat="1" applyFont="1" applyFill="1" applyBorder="1" applyAlignment="1">
      <alignment/>
      <protection/>
    </xf>
    <xf numFmtId="2" fontId="39" fillId="0" borderId="10" xfId="68" applyNumberFormat="1" applyFont="1" applyFill="1" applyBorder="1" applyAlignment="1">
      <alignment horizontal="right"/>
      <protection/>
    </xf>
    <xf numFmtId="2" fontId="39" fillId="0" borderId="10" xfId="72" applyNumberFormat="1" applyFont="1" applyFill="1" applyBorder="1" applyAlignment="1">
      <alignment wrapText="1"/>
      <protection/>
    </xf>
    <xf numFmtId="2" fontId="40" fillId="0" borderId="10" xfId="70" applyNumberFormat="1" applyFont="1" applyFill="1" applyBorder="1" applyAlignment="1">
      <alignment/>
      <protection/>
    </xf>
    <xf numFmtId="2" fontId="38" fillId="0" borderId="10" xfId="70" applyNumberFormat="1" applyFont="1" applyFill="1" applyBorder="1" applyAlignment="1">
      <alignment/>
      <protection/>
    </xf>
    <xf numFmtId="2" fontId="41" fillId="0" borderId="10" xfId="70" applyNumberFormat="1" applyFont="1" applyBorder="1">
      <alignment/>
      <protection/>
    </xf>
    <xf numFmtId="0" fontId="37" fillId="0" borderId="10" xfId="70" applyFont="1" applyBorder="1" applyAlignment="1">
      <alignment horizontal="center"/>
      <protection/>
    </xf>
    <xf numFmtId="0" fontId="42" fillId="0" borderId="10" xfId="68" applyFont="1" applyBorder="1">
      <alignment/>
      <protection/>
    </xf>
    <xf numFmtId="2" fontId="42" fillId="0" borderId="10" xfId="68" applyNumberFormat="1" applyFont="1" applyFill="1" applyBorder="1" applyAlignment="1">
      <alignment/>
      <protection/>
    </xf>
    <xf numFmtId="2" fontId="42" fillId="0" borderId="10" xfId="68" applyNumberFormat="1" applyFont="1" applyFill="1" applyBorder="1" applyAlignment="1">
      <alignment horizontal="right"/>
      <protection/>
    </xf>
    <xf numFmtId="2" fontId="42" fillId="0" borderId="10" xfId="72" applyNumberFormat="1" applyFont="1" applyFill="1" applyBorder="1" applyAlignment="1">
      <alignment wrapText="1"/>
      <protection/>
    </xf>
    <xf numFmtId="2" fontId="0" fillId="25" borderId="10" xfId="0" applyNumberFormat="1" applyFont="1" applyFill="1" applyBorder="1" applyAlignment="1">
      <alignment/>
    </xf>
    <xf numFmtId="2" fontId="5" fillId="0" borderId="10" xfId="72" applyNumberFormat="1" applyFont="1" applyBorder="1" applyAlignment="1">
      <alignment/>
      <protection/>
    </xf>
    <xf numFmtId="1" fontId="1" fillId="25" borderId="1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2" fontId="1" fillId="4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4" fillId="25" borderId="10" xfId="0" applyNumberFormat="1" applyFont="1" applyFill="1" applyBorder="1" applyAlignment="1">
      <alignment/>
    </xf>
    <xf numFmtId="0" fontId="45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2" fontId="0" fillId="6" borderId="10" xfId="0" applyNumberFormat="1" applyFont="1" applyFill="1" applyBorder="1" applyAlignment="1">
      <alignment horizontal="right"/>
    </xf>
    <xf numFmtId="2" fontId="5" fillId="0" borderId="10" xfId="69" applyNumberFormat="1" applyFont="1" applyBorder="1" applyAlignment="1">
      <alignment/>
      <protection/>
    </xf>
    <xf numFmtId="2" fontId="0" fillId="0" borderId="10" xfId="69" applyNumberFormat="1" applyFont="1" applyBorder="1" applyAlignment="1">
      <alignment horizontal="right"/>
      <protection/>
    </xf>
    <xf numFmtId="2" fontId="0" fillId="4" borderId="10" xfId="69" applyNumberFormat="1" applyFont="1" applyFill="1" applyBorder="1" applyAlignment="1">
      <alignment horizontal="right"/>
      <protection/>
    </xf>
    <xf numFmtId="2" fontId="0" fillId="0" borderId="10" xfId="72" applyNumberFormat="1" applyFont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2" fontId="47" fillId="0" borderId="10" xfId="70" applyNumberFormat="1" applyFont="1" applyBorder="1">
      <alignment/>
      <protection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46" fillId="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0" fillId="0" borderId="10" xfId="67" applyNumberFormat="1" applyFont="1" applyBorder="1" applyAlignment="1">
      <alignment horizontal="center" vertical="center" wrapText="1"/>
      <protection/>
    </xf>
    <xf numFmtId="4" fontId="33" fillId="0" borderId="10" xfId="67" applyNumberFormat="1" applyFont="1" applyBorder="1" applyAlignment="1">
      <alignment horizontal="center" vertical="center"/>
      <protection/>
    </xf>
    <xf numFmtId="4" fontId="0" fillId="0" borderId="10" xfId="67" applyNumberFormat="1" applyFont="1" applyBorder="1" applyAlignment="1">
      <alignment horizontal="center" vertical="center"/>
      <protection/>
    </xf>
    <xf numFmtId="4" fontId="33" fillId="4" borderId="10" xfId="67" applyNumberFormat="1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vertical="center" wrapText="1"/>
      <protection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0" fontId="0" fillId="0" borderId="19" xfId="67" applyFont="1" applyBorder="1" applyAlignment="1">
      <alignment vertical="center" wrapText="1"/>
      <protection/>
    </xf>
    <xf numFmtId="0" fontId="0" fillId="0" borderId="20" xfId="67" applyFont="1" applyBorder="1" applyAlignment="1">
      <alignment vertical="center" wrapText="1"/>
      <protection/>
    </xf>
    <xf numFmtId="4" fontId="0" fillId="0" borderId="16" xfId="67" applyNumberFormat="1" applyFont="1" applyBorder="1" applyAlignment="1">
      <alignment horizontal="center" vertical="center"/>
      <protection/>
    </xf>
    <xf numFmtId="4" fontId="36" fillId="25" borderId="10" xfId="67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4" borderId="10" xfId="63" applyNumberFormat="1" applyFont="1" applyFill="1" applyBorder="1" applyAlignment="1">
      <alignment/>
      <protection/>
    </xf>
    <xf numFmtId="4" fontId="0" fillId="0" borderId="10" xfId="63" applyNumberFormat="1" applyFont="1" applyFill="1" applyBorder="1" applyAlignment="1">
      <alignment/>
      <protection/>
    </xf>
    <xf numFmtId="16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69" applyNumberFormat="1" applyFont="1" applyBorder="1" applyAlignment="1">
      <alignment/>
      <protection/>
    </xf>
    <xf numFmtId="2" fontId="0" fillId="4" borderId="10" xfId="69" applyNumberFormat="1" applyFont="1" applyFill="1" applyBorder="1" applyAlignment="1">
      <alignment/>
      <protection/>
    </xf>
    <xf numFmtId="2" fontId="49" fillId="0" borderId="10" xfId="0" applyNumberFormat="1" applyFont="1" applyFill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2" fontId="48" fillId="4" borderId="10" xfId="0" applyNumberFormat="1" applyFont="1" applyFill="1" applyBorder="1" applyAlignment="1">
      <alignment wrapText="1"/>
    </xf>
    <xf numFmtId="0" fontId="48" fillId="4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2" fontId="0" fillId="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8" fillId="26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8" fillId="26" borderId="22" xfId="0" applyNumberFormat="1" applyFont="1" applyFill="1" applyBorder="1" applyAlignment="1">
      <alignment wrapText="1"/>
    </xf>
    <xf numFmtId="0" fontId="48" fillId="26" borderId="22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16" fontId="2" fillId="0" borderId="19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8" fillId="26" borderId="21" xfId="0" applyNumberFormat="1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center" vertical="center"/>
    </xf>
    <xf numFmtId="0" fontId="48" fillId="26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44" applyNumberFormat="1" applyFont="1" applyFill="1" applyBorder="1" applyAlignment="1">
      <alignment horizontal="center" vertical="center" wrapText="1"/>
    </xf>
    <xf numFmtId="2" fontId="48" fillId="0" borderId="22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0" fillId="0" borderId="19" xfId="67" applyFont="1" applyBorder="1" applyAlignment="1">
      <alignment horizontal="right" vertical="center" wrapText="1" indent="3"/>
      <protection/>
    </xf>
    <xf numFmtId="0" fontId="0" fillId="0" borderId="16" xfId="67" applyFont="1" applyBorder="1" applyAlignment="1">
      <alignment horizontal="right" vertical="center" wrapText="1" indent="3"/>
      <protection/>
    </xf>
    <xf numFmtId="0" fontId="33" fillId="4" borderId="19" xfId="67" applyFont="1" applyFill="1" applyBorder="1" applyAlignment="1">
      <alignment horizontal="right" vertical="center" wrapText="1" indent="3"/>
      <protection/>
    </xf>
    <xf numFmtId="0" fontId="33" fillId="4" borderId="16" xfId="67" applyFont="1" applyFill="1" applyBorder="1" applyAlignment="1">
      <alignment horizontal="right" vertical="center" wrapText="1" indent="3"/>
      <protection/>
    </xf>
    <xf numFmtId="0" fontId="36" fillId="25" borderId="19" xfId="67" applyFont="1" applyFill="1" applyBorder="1" applyAlignment="1">
      <alignment horizontal="right" vertical="center" wrapText="1" indent="3"/>
      <protection/>
    </xf>
    <xf numFmtId="0" fontId="36" fillId="25" borderId="16" xfId="67" applyFont="1" applyFill="1" applyBorder="1" applyAlignment="1">
      <alignment horizontal="right" vertical="center" wrapText="1" indent="3"/>
      <protection/>
    </xf>
    <xf numFmtId="0" fontId="33" fillId="0" borderId="19" xfId="67" applyFont="1" applyBorder="1" applyAlignment="1">
      <alignment horizontal="right" vertical="center" wrapText="1" indent="3"/>
      <protection/>
    </xf>
    <xf numFmtId="0" fontId="33" fillId="0" borderId="16" xfId="67" applyFont="1" applyBorder="1" applyAlignment="1">
      <alignment horizontal="right" vertical="center" wrapText="1" indent="3"/>
      <protection/>
    </xf>
    <xf numFmtId="0" fontId="0" fillId="0" borderId="19" xfId="72" applyFont="1" applyBorder="1" applyAlignment="1">
      <alignment horizontal="right" vertical="center" wrapText="1"/>
      <protection/>
    </xf>
    <xf numFmtId="0" fontId="0" fillId="0" borderId="16" xfId="72" applyFont="1" applyBorder="1" applyAlignment="1">
      <alignment horizontal="right" vertical="center" wrapText="1"/>
      <protection/>
    </xf>
    <xf numFmtId="2" fontId="2" fillId="4" borderId="19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Raiņa_iel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6" xfId="62"/>
    <cellStyle name="Normal_Sheet1" xfId="63"/>
    <cellStyle name="Normal_Tāme" xfId="64"/>
    <cellStyle name="Note" xfId="65"/>
    <cellStyle name="Output" xfId="66"/>
    <cellStyle name="Parastais_pielikums2" xfId="67"/>
    <cellStyle name="Parastais_Tame" xfId="68"/>
    <cellStyle name="Parastais_Tame_1_T_Dzelzava_KN" xfId="69"/>
    <cellStyle name="Parastais_Tame_Fasāde_Policija" xfId="70"/>
    <cellStyle name="Percent" xfId="71"/>
    <cellStyle name="Style 1" xfId="72"/>
    <cellStyle name="Title" xfId="73"/>
    <cellStyle name="Total" xfId="74"/>
    <cellStyle name="Valūta_pielikums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29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49</v>
      </c>
      <c r="C8" s="36"/>
      <c r="D8" s="34"/>
    </row>
    <row r="9" spans="2:4" ht="29.25" customHeight="1">
      <c r="B9" s="194" t="s">
        <v>48</v>
      </c>
      <c r="C9" s="194"/>
      <c r="D9" s="194"/>
    </row>
    <row r="10" spans="2:4" ht="14.25">
      <c r="B10" s="92" t="s">
        <v>47</v>
      </c>
      <c r="C10" s="34"/>
      <c r="D10" s="34"/>
    </row>
    <row r="11" spans="2:4" ht="14.25">
      <c r="B11" s="92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168</v>
      </c>
      <c r="D14" s="40"/>
      <c r="E14" s="42"/>
      <c r="G14" s="43"/>
    </row>
    <row r="15" spans="2:4" ht="34.5" customHeight="1">
      <c r="B15" s="68" t="s">
        <v>21</v>
      </c>
      <c r="C15" s="69" t="s">
        <v>22</v>
      </c>
      <c r="D15" s="68" t="s">
        <v>61</v>
      </c>
    </row>
    <row r="16" spans="2:4" ht="23.25" customHeight="1">
      <c r="B16" s="44" t="s">
        <v>23</v>
      </c>
      <c r="C16" s="45" t="str">
        <f>'Būvniecības koptāme'!C16</f>
        <v>Barkavas pamatskola</v>
      </c>
      <c r="D16" s="133">
        <f>'Būvniecības koptāme'!D16</f>
        <v>0</v>
      </c>
    </row>
    <row r="17" spans="2:4" ht="23.25" customHeight="1">
      <c r="B17" s="44" t="s">
        <v>24</v>
      </c>
      <c r="C17" s="45"/>
      <c r="D17" s="133"/>
    </row>
    <row r="18" spans="2:4" ht="23.25" customHeight="1">
      <c r="B18" s="44" t="s">
        <v>25</v>
      </c>
      <c r="C18" s="45"/>
      <c r="D18" s="133"/>
    </row>
    <row r="19" spans="2:4" ht="19.5" customHeight="1">
      <c r="B19" s="201" t="s">
        <v>26</v>
      </c>
      <c r="C19" s="202"/>
      <c r="D19" s="134">
        <f>SUM(D16:D18)</f>
        <v>0</v>
      </c>
    </row>
    <row r="20" spans="2:4" ht="19.5" customHeight="1">
      <c r="B20" s="201" t="s">
        <v>26</v>
      </c>
      <c r="C20" s="202"/>
      <c r="D20" s="134">
        <f>SUM(D19:D19)</f>
        <v>0</v>
      </c>
    </row>
    <row r="21" spans="2:4" ht="19.5" customHeight="1">
      <c r="B21" s="195" t="s">
        <v>28</v>
      </c>
      <c r="C21" s="196"/>
      <c r="D21" s="135">
        <f>D20*0.21</f>
        <v>0</v>
      </c>
    </row>
    <row r="22" spans="2:6" ht="19.5" customHeight="1">
      <c r="B22" s="197" t="s">
        <v>26</v>
      </c>
      <c r="C22" s="198"/>
      <c r="D22" s="136">
        <f>SUM(D20:D21)</f>
        <v>0</v>
      </c>
      <c r="E22" s="46"/>
      <c r="F22" s="46"/>
    </row>
    <row r="23" spans="2:4" ht="19.5" customHeight="1">
      <c r="B23" s="137" t="s">
        <v>23</v>
      </c>
      <c r="C23" s="138" t="s">
        <v>162</v>
      </c>
      <c r="D23" s="139"/>
    </row>
    <row r="24" spans="2:4" ht="19.5" customHeight="1">
      <c r="B24" s="137" t="s">
        <v>24</v>
      </c>
      <c r="C24" s="138" t="s">
        <v>163</v>
      </c>
      <c r="D24" s="139"/>
    </row>
    <row r="25" spans="2:4" ht="19.5" customHeight="1">
      <c r="B25" s="197" t="s">
        <v>26</v>
      </c>
      <c r="C25" s="198"/>
      <c r="D25" s="136">
        <f>SUM(D23:D24)</f>
        <v>0</v>
      </c>
    </row>
    <row r="26" spans="2:4" ht="19.5" customHeight="1">
      <c r="B26" s="195" t="s">
        <v>28</v>
      </c>
      <c r="C26" s="196"/>
      <c r="D26" s="135">
        <f>D25*0.21</f>
        <v>0</v>
      </c>
    </row>
    <row r="27" spans="2:4" ht="19.5" customHeight="1">
      <c r="B27" s="197" t="s">
        <v>26</v>
      </c>
      <c r="C27" s="198"/>
      <c r="D27" s="136">
        <f>SUM(D25:D26)</f>
        <v>0</v>
      </c>
    </row>
    <row r="28" spans="2:4" ht="19.5" customHeight="1">
      <c r="B28" s="140"/>
      <c r="C28" s="141"/>
      <c r="D28" s="142"/>
    </row>
    <row r="29" spans="2:6" ht="19.5" customHeight="1">
      <c r="B29" s="199" t="s">
        <v>27</v>
      </c>
      <c r="C29" s="200"/>
      <c r="D29" s="143">
        <f>D22+D27</f>
        <v>0</v>
      </c>
      <c r="E29" s="46"/>
      <c r="F29" s="46"/>
    </row>
    <row r="30" ht="12.75">
      <c r="B30" s="47"/>
    </row>
    <row r="31" spans="2:4" ht="12.75">
      <c r="B31" s="48"/>
      <c r="C31" s="49"/>
      <c r="D31" s="50"/>
    </row>
    <row r="32" spans="3:4" ht="12.75">
      <c r="C32" s="51"/>
      <c r="D32" s="52"/>
    </row>
    <row r="33" ht="12.75">
      <c r="C33" s="176" t="s">
        <v>169</v>
      </c>
    </row>
    <row r="34" ht="12.75">
      <c r="C34" s="53"/>
    </row>
    <row r="35" ht="12.75">
      <c r="C35" s="54" t="s">
        <v>170</v>
      </c>
    </row>
    <row r="36" spans="3:4" ht="12.75">
      <c r="C36"/>
      <c r="D36" s="52"/>
    </row>
    <row r="37" ht="12.75">
      <c r="D37" s="52"/>
    </row>
  </sheetData>
  <sheetProtection/>
  <mergeCells count="9">
    <mergeCell ref="B9:D9"/>
    <mergeCell ref="B26:C26"/>
    <mergeCell ref="B27:C27"/>
    <mergeCell ref="B29:C29"/>
    <mergeCell ref="B25:C25"/>
    <mergeCell ref="B19:C19"/>
    <mergeCell ref="B21:C21"/>
    <mergeCell ref="B22:C22"/>
    <mergeCell ref="B20:C20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&amp;L&amp;"Arial,Полужирный"&amp;12T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B17" sqref="B17:B18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20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49</v>
      </c>
      <c r="C8" s="36"/>
      <c r="D8" s="34"/>
    </row>
    <row r="9" spans="2:4" ht="28.5" customHeight="1">
      <c r="B9" s="194" t="s">
        <v>48</v>
      </c>
      <c r="C9" s="194"/>
      <c r="D9" s="194"/>
    </row>
    <row r="10" spans="2:4" ht="14.25">
      <c r="B10" s="92" t="s">
        <v>47</v>
      </c>
      <c r="C10" s="34"/>
      <c r="D10" s="34"/>
    </row>
    <row r="11" spans="2:4" ht="14.25">
      <c r="B11" s="92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156</v>
      </c>
      <c r="D14" s="40"/>
      <c r="E14" s="42"/>
      <c r="G14" s="43"/>
    </row>
    <row r="15" spans="2:4" ht="34.5" customHeight="1">
      <c r="B15" s="68" t="s">
        <v>21</v>
      </c>
      <c r="C15" s="69" t="s">
        <v>22</v>
      </c>
      <c r="D15" s="68" t="s">
        <v>61</v>
      </c>
    </row>
    <row r="16" spans="2:4" ht="25.5" customHeight="1">
      <c r="B16" s="44" t="s">
        <v>23</v>
      </c>
      <c r="C16" s="45" t="s">
        <v>51</v>
      </c>
      <c r="D16" s="133">
        <f>Kopsavilkums!C21</f>
        <v>0</v>
      </c>
    </row>
    <row r="17" spans="2:4" ht="25.5" customHeight="1">
      <c r="B17" s="44" t="s">
        <v>24</v>
      </c>
      <c r="C17" s="45"/>
      <c r="D17" s="133"/>
    </row>
    <row r="18" spans="2:4" ht="25.5" customHeight="1">
      <c r="B18" s="44" t="s">
        <v>25</v>
      </c>
      <c r="C18" s="45"/>
      <c r="D18" s="135"/>
    </row>
    <row r="19" spans="2:4" ht="25.5" customHeight="1">
      <c r="B19" s="201" t="s">
        <v>26</v>
      </c>
      <c r="C19" s="202"/>
      <c r="D19" s="134">
        <f>SUM(D16:D18)</f>
        <v>0</v>
      </c>
    </row>
    <row r="20" spans="2:4" ht="25.5" customHeight="1">
      <c r="B20" s="203" t="s">
        <v>171</v>
      </c>
      <c r="C20" s="204"/>
      <c r="D20" s="135">
        <f>D19*0.02</f>
        <v>0</v>
      </c>
    </row>
    <row r="21" spans="2:4" ht="25.5" customHeight="1">
      <c r="B21" s="201" t="s">
        <v>26</v>
      </c>
      <c r="C21" s="202"/>
      <c r="D21" s="134">
        <f>SUM(D19:D20)</f>
        <v>0</v>
      </c>
    </row>
    <row r="22" spans="2:4" ht="25.5" customHeight="1">
      <c r="B22" s="195" t="s">
        <v>28</v>
      </c>
      <c r="C22" s="196"/>
      <c r="D22" s="135">
        <f>D21*0.21</f>
        <v>0</v>
      </c>
    </row>
    <row r="23" spans="2:5" ht="25.5" customHeight="1">
      <c r="B23" s="197" t="s">
        <v>26</v>
      </c>
      <c r="C23" s="198"/>
      <c r="D23" s="136">
        <f>SUM(D21:D22)</f>
        <v>0</v>
      </c>
      <c r="E23" s="46"/>
    </row>
    <row r="24" ht="12.75">
      <c r="B24" s="47"/>
    </row>
    <row r="25" spans="2:4" ht="12.75">
      <c r="B25" s="48"/>
      <c r="C25" s="49"/>
      <c r="D25" s="50"/>
    </row>
    <row r="26" spans="3:4" ht="12.75">
      <c r="C26" s="51"/>
      <c r="D26" s="52"/>
    </row>
    <row r="27" ht="12.75">
      <c r="C27" s="176" t="s">
        <v>172</v>
      </c>
    </row>
    <row r="28" ht="12.75">
      <c r="C28" s="53"/>
    </row>
    <row r="29" ht="12.75">
      <c r="C29" s="54" t="s">
        <v>173</v>
      </c>
    </row>
    <row r="30" spans="3:4" ht="12.75">
      <c r="C30"/>
      <c r="D30" s="52"/>
    </row>
    <row r="31" ht="12.75">
      <c r="D31" s="52"/>
    </row>
  </sheetData>
  <sheetProtection/>
  <mergeCells count="6">
    <mergeCell ref="B9:D9"/>
    <mergeCell ref="B19:C19"/>
    <mergeCell ref="B22:C22"/>
    <mergeCell ref="B23:C23"/>
    <mergeCell ref="B20:C20"/>
    <mergeCell ref="B21:C21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&amp;L&amp;"Arial,Полужирный"&amp;14T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.28125" style="0" customWidth="1"/>
    <col min="2" max="2" width="57.140625" style="0" customWidth="1"/>
    <col min="3" max="3" width="15.28125" style="0" bestFit="1" customWidth="1"/>
    <col min="4" max="7" width="11.7109375" style="0" customWidth="1"/>
  </cols>
  <sheetData>
    <row r="1" spans="1:13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1" s="7" customFormat="1" ht="12.75">
      <c r="A3" s="5" t="s">
        <v>49</v>
      </c>
      <c r="H3" s="94"/>
      <c r="I3" s="94"/>
      <c r="J3" s="210"/>
      <c r="K3" s="210"/>
    </row>
    <row r="4" spans="1:15" ht="12.75">
      <c r="A4" s="7" t="s">
        <v>48</v>
      </c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 t="s">
        <v>47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7" t="s">
        <v>218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5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2.75">
      <c r="B8" s="17" t="s">
        <v>60</v>
      </c>
      <c r="C8" s="128">
        <f>C21</f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3" ht="12.75">
      <c r="B9" s="18" t="s">
        <v>14</v>
      </c>
      <c r="C9" s="144">
        <f>G17</f>
        <v>0</v>
      </c>
    </row>
    <row r="10" ht="12.75">
      <c r="B10" s="18"/>
    </row>
    <row r="11" spans="1:7" ht="12.75">
      <c r="A11" s="211" t="s">
        <v>4</v>
      </c>
      <c r="B11" s="211" t="s">
        <v>15</v>
      </c>
      <c r="C11" s="213" t="s">
        <v>59</v>
      </c>
      <c r="D11" s="215" t="s">
        <v>16</v>
      </c>
      <c r="E11" s="216"/>
      <c r="F11" s="216"/>
      <c r="G11" s="217"/>
    </row>
    <row r="12" spans="1:7" ht="34.5" customHeight="1">
      <c r="A12" s="212"/>
      <c r="B12" s="212"/>
      <c r="C12" s="214"/>
      <c r="D12" s="67" t="s">
        <v>57</v>
      </c>
      <c r="E12" s="67" t="s">
        <v>54</v>
      </c>
      <c r="F12" s="67" t="s">
        <v>55</v>
      </c>
      <c r="G12" s="67" t="s">
        <v>9</v>
      </c>
    </row>
    <row r="13" spans="1:7" ht="12.75">
      <c r="A13" s="2">
        <v>1</v>
      </c>
      <c r="B13" s="147" t="str">
        <f>'Lokālā tāme Nr.1'!A8</f>
        <v>ELEKTROINSTALĀCIJAS UN LED APGAISMOJUMA IZBŪVE</v>
      </c>
      <c r="C13" s="124"/>
      <c r="D13" s="124"/>
      <c r="E13" s="124"/>
      <c r="F13" s="124"/>
      <c r="G13" s="125"/>
    </row>
    <row r="14" spans="1:7" ht="12.75">
      <c r="A14" s="2">
        <v>2</v>
      </c>
      <c r="B14" s="147" t="str">
        <f>'Lokālā tāme Nr.2'!A8</f>
        <v>VISPĀRCELTNIECISKIE DARBI</v>
      </c>
      <c r="C14" s="124"/>
      <c r="D14" s="124"/>
      <c r="E14" s="124"/>
      <c r="F14" s="124"/>
      <c r="G14" s="125"/>
    </row>
    <row r="15" spans="1:7" ht="12.75">
      <c r="A15" s="2">
        <v>3</v>
      </c>
      <c r="B15" s="147" t="e">
        <f>#REF!</f>
        <v>#REF!</v>
      </c>
      <c r="C15" s="124"/>
      <c r="D15" s="124"/>
      <c r="E15" s="124"/>
      <c r="F15" s="124"/>
      <c r="G15" s="125"/>
    </row>
    <row r="16" spans="1:7" ht="12.75">
      <c r="A16" s="2"/>
      <c r="B16" s="147"/>
      <c r="C16" s="124"/>
      <c r="D16" s="124"/>
      <c r="E16" s="124"/>
      <c r="F16" s="124"/>
      <c r="G16" s="125"/>
    </row>
    <row r="17" spans="1:7" ht="12.75">
      <c r="A17" s="205" t="s">
        <v>11</v>
      </c>
      <c r="B17" s="206"/>
      <c r="C17" s="126"/>
      <c r="D17" s="126"/>
      <c r="E17" s="126"/>
      <c r="F17" s="126"/>
      <c r="G17" s="127"/>
    </row>
    <row r="18" spans="1:7" ht="12.75">
      <c r="A18" s="209" t="s">
        <v>166</v>
      </c>
      <c r="B18" s="209"/>
      <c r="C18" s="124"/>
      <c r="D18" s="19"/>
      <c r="E18" s="19"/>
      <c r="F18" s="19"/>
      <c r="G18" s="19"/>
    </row>
    <row r="19" spans="1:7" ht="12.75">
      <c r="A19" s="209" t="s">
        <v>167</v>
      </c>
      <c r="B19" s="209"/>
      <c r="C19" s="124"/>
      <c r="D19" s="19"/>
      <c r="E19" s="19"/>
      <c r="F19" s="19"/>
      <c r="G19" s="19"/>
    </row>
    <row r="20" spans="1:7" ht="12.75">
      <c r="A20" s="209" t="s">
        <v>46</v>
      </c>
      <c r="B20" s="209"/>
      <c r="C20" s="124"/>
      <c r="D20" s="19"/>
      <c r="E20" s="19"/>
      <c r="F20" s="19"/>
      <c r="G20" s="123"/>
    </row>
    <row r="21" spans="1:7" ht="12.75">
      <c r="A21" s="208" t="s">
        <v>11</v>
      </c>
      <c r="B21" s="208"/>
      <c r="C21" s="129"/>
      <c r="D21" s="19"/>
      <c r="E21" s="19"/>
      <c r="F21" s="19"/>
      <c r="G21" s="19"/>
    </row>
    <row r="22" spans="1:7" ht="12.75">
      <c r="A22" s="207"/>
      <c r="B22" s="207"/>
      <c r="C22" s="20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ht="12.75">
      <c r="A24" s="19"/>
      <c r="B24" s="19" t="s">
        <v>196</v>
      </c>
      <c r="C24" s="19"/>
      <c r="D24" s="19"/>
      <c r="E24" s="19"/>
      <c r="F24" s="19"/>
      <c r="G24" s="19"/>
    </row>
    <row r="26" ht="12.75">
      <c r="B26" t="s">
        <v>195</v>
      </c>
    </row>
    <row r="29" ht="15.75">
      <c r="B29" s="21"/>
    </row>
    <row r="30" ht="15.75">
      <c r="B30" s="21"/>
    </row>
    <row r="31" ht="15.75">
      <c r="B31" s="21"/>
    </row>
  </sheetData>
  <sheetProtection/>
  <mergeCells count="11">
    <mergeCell ref="J3:K3"/>
    <mergeCell ref="A11:A12"/>
    <mergeCell ref="B11:B12"/>
    <mergeCell ref="C11:C12"/>
    <mergeCell ref="D11:G11"/>
    <mergeCell ref="A17:B17"/>
    <mergeCell ref="A22:B22"/>
    <mergeCell ref="A21:B21"/>
    <mergeCell ref="A18:B18"/>
    <mergeCell ref="A19:B19"/>
    <mergeCell ref="A20:B20"/>
  </mergeCells>
  <printOptions/>
  <pageMargins left="0.7874015748031497" right="0.7874015748031497" top="0.984251968503937" bottom="0.7874015748031497" header="0" footer="0"/>
  <pageSetup horizontalDpi="600" verticalDpi="600" orientation="landscape" paperSize="9" r:id="rId1"/>
  <headerFooter alignWithMargins="0">
    <oddHeader>&amp;L&amp;"Arial,Полужирный"&amp;14T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Q137"/>
  <sheetViews>
    <sheetView zoomScale="93" zoomScaleNormal="93" zoomScalePageLayoutView="0" workbookViewId="0" topLeftCell="A1">
      <selection activeCell="A8" sqref="A8:P8"/>
    </sheetView>
  </sheetViews>
  <sheetFormatPr defaultColWidth="9.140625" defaultRowHeight="12.75"/>
  <cols>
    <col min="1" max="1" width="7.57421875" style="18" customWidth="1"/>
    <col min="2" max="2" width="0.2890625" style="18" hidden="1" customWidth="1"/>
    <col min="3" max="3" width="37.28125" style="0" customWidth="1"/>
    <col min="4" max="4" width="6.57421875" style="0" customWidth="1"/>
    <col min="5" max="5" width="8.421875" style="0" customWidth="1"/>
    <col min="6" max="6" width="6.421875" style="0" bestFit="1" customWidth="1"/>
    <col min="7" max="7" width="8.28125" style="0" bestFit="1" customWidth="1"/>
    <col min="8" max="8" width="6.7109375" style="0" customWidth="1"/>
    <col min="9" max="9" width="7.57421875" style="0" bestFit="1" customWidth="1"/>
    <col min="10" max="10" width="5.8515625" style="0" bestFit="1" customWidth="1"/>
    <col min="11" max="11" width="6.8515625" style="0" bestFit="1" customWidth="1"/>
    <col min="12" max="12" width="8.421875" style="0" customWidth="1"/>
    <col min="13" max="13" width="9.57421875" style="0" bestFit="1" customWidth="1"/>
    <col min="14" max="14" width="9.421875" style="0" customWidth="1"/>
    <col min="15" max="15" width="8.7109375" style="0" customWidth="1"/>
    <col min="16" max="16" width="9.57421875" style="0" bestFit="1" customWidth="1"/>
  </cols>
  <sheetData>
    <row r="2" spans="1:5" ht="12.75">
      <c r="A2" s="5" t="s">
        <v>50</v>
      </c>
      <c r="B2" s="5"/>
      <c r="C2" s="5"/>
      <c r="D2" s="5"/>
      <c r="E2" s="5"/>
    </row>
    <row r="3" spans="1:5" ht="12.75">
      <c r="A3" s="7" t="s">
        <v>48</v>
      </c>
      <c r="B3" s="7"/>
      <c r="C3" s="7"/>
      <c r="D3" s="7"/>
      <c r="E3" s="7"/>
    </row>
    <row r="4" spans="1:5" ht="12.75">
      <c r="A4" s="7" t="s">
        <v>47</v>
      </c>
      <c r="B4" s="7"/>
      <c r="C4" s="7"/>
      <c r="D4" s="7"/>
      <c r="E4" s="7"/>
    </row>
    <row r="5" spans="1:5" ht="12.75">
      <c r="A5" s="7" t="s">
        <v>218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16" ht="20.25">
      <c r="A7" s="218" t="s">
        <v>62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ht="18">
      <c r="A8" s="219" t="s">
        <v>213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s="3" customFormat="1" ht="12.75">
      <c r="A9" s="96"/>
      <c r="B9" s="96"/>
      <c r="C9" s="7"/>
      <c r="D9" s="9"/>
      <c r="E9" s="9"/>
      <c r="L9" s="11" t="s">
        <v>10</v>
      </c>
      <c r="N9" s="220"/>
      <c r="O9" s="220"/>
      <c r="P9" s="7" t="s">
        <v>165</v>
      </c>
    </row>
    <row r="10" spans="1:16" ht="12.75">
      <c r="A10" s="17"/>
      <c r="B10" s="17"/>
      <c r="C10" s="5"/>
      <c r="D10" s="5"/>
      <c r="E10" s="5"/>
      <c r="L10" s="5"/>
      <c r="M10" s="5"/>
      <c r="N10" s="5"/>
      <c r="O10" s="5"/>
      <c r="P10" s="5"/>
    </row>
    <row r="11" spans="1:16" ht="12.75">
      <c r="A11" s="17"/>
      <c r="B11" s="17"/>
      <c r="C11" s="5"/>
      <c r="D11" s="5"/>
      <c r="E11" s="5"/>
      <c r="L11" s="19" t="s">
        <v>191</v>
      </c>
      <c r="M11" s="5"/>
      <c r="N11" s="97"/>
      <c r="O11" s="97"/>
      <c r="P11" s="97"/>
    </row>
    <row r="12" spans="1:16" ht="12.75" customHeight="1">
      <c r="A12" s="221" t="s">
        <v>4</v>
      </c>
      <c r="B12" s="183"/>
      <c r="C12" s="225" t="s">
        <v>31</v>
      </c>
      <c r="D12" s="223" t="s">
        <v>7</v>
      </c>
      <c r="E12" s="224" t="s">
        <v>2</v>
      </c>
      <c r="F12" s="227" t="s">
        <v>5</v>
      </c>
      <c r="G12" s="228"/>
      <c r="H12" s="228"/>
      <c r="I12" s="228"/>
      <c r="J12" s="228"/>
      <c r="K12" s="229"/>
      <c r="L12" s="227" t="s">
        <v>8</v>
      </c>
      <c r="M12" s="228"/>
      <c r="N12" s="228"/>
      <c r="O12" s="228"/>
      <c r="P12" s="228"/>
    </row>
    <row r="13" spans="1:16" ht="78.75" customHeight="1">
      <c r="A13" s="222"/>
      <c r="B13" s="185" t="s">
        <v>197</v>
      </c>
      <c r="C13" s="226"/>
      <c r="D13" s="223"/>
      <c r="E13" s="224"/>
      <c r="F13" s="100" t="s">
        <v>6</v>
      </c>
      <c r="G13" s="98" t="s">
        <v>52</v>
      </c>
      <c r="H13" s="98" t="s">
        <v>53</v>
      </c>
      <c r="I13" s="98" t="s">
        <v>54</v>
      </c>
      <c r="J13" s="98" t="s">
        <v>55</v>
      </c>
      <c r="K13" s="99" t="s">
        <v>56</v>
      </c>
      <c r="L13" s="100" t="s">
        <v>9</v>
      </c>
      <c r="M13" s="98" t="s">
        <v>57</v>
      </c>
      <c r="N13" s="98" t="s">
        <v>54</v>
      </c>
      <c r="O13" s="98" t="s">
        <v>55</v>
      </c>
      <c r="P13" s="98" t="s">
        <v>58</v>
      </c>
    </row>
    <row r="14" spans="1:16" ht="12.75">
      <c r="A14" s="101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01">
        <v>10</v>
      </c>
      <c r="K14" s="101">
        <v>11</v>
      </c>
      <c r="L14" s="101">
        <v>12</v>
      </c>
      <c r="M14" s="101">
        <v>13</v>
      </c>
      <c r="N14" s="101">
        <v>14</v>
      </c>
      <c r="O14" s="101">
        <v>15</v>
      </c>
      <c r="P14" s="101">
        <v>16</v>
      </c>
    </row>
    <row r="15" spans="1:16" s="107" customFormat="1" ht="12.75">
      <c r="A15" s="158" t="s">
        <v>34</v>
      </c>
      <c r="B15" s="184"/>
      <c r="C15" s="149" t="s">
        <v>0</v>
      </c>
      <c r="D15" s="102"/>
      <c r="E15" s="103"/>
      <c r="F15" s="104"/>
      <c r="G15" s="104"/>
      <c r="H15" s="55"/>
      <c r="I15" s="104"/>
      <c r="J15" s="104"/>
      <c r="K15" s="105"/>
      <c r="L15" s="105"/>
      <c r="M15" s="106"/>
      <c r="N15" s="105"/>
      <c r="O15" s="105"/>
      <c r="P15" s="105"/>
    </row>
    <row r="16" spans="1:16" s="107" customFormat="1" ht="25.5">
      <c r="A16" s="159" t="s">
        <v>115</v>
      </c>
      <c r="B16" s="159"/>
      <c r="C16" s="150" t="s">
        <v>63</v>
      </c>
      <c r="D16" s="151" t="s">
        <v>32</v>
      </c>
      <c r="E16" s="131">
        <v>1</v>
      </c>
      <c r="F16" s="167"/>
      <c r="G16" s="168"/>
      <c r="H16" s="169"/>
      <c r="I16" s="168"/>
      <c r="J16" s="168"/>
      <c r="K16" s="56"/>
      <c r="L16" s="88"/>
      <c r="M16" s="57"/>
      <c r="N16" s="58"/>
      <c r="O16" s="58"/>
      <c r="P16" s="59"/>
    </row>
    <row r="17" spans="1:16" s="107" customFormat="1" ht="25.5">
      <c r="A17" s="159" t="s">
        <v>116</v>
      </c>
      <c r="B17" s="159"/>
      <c r="C17" s="130" t="s">
        <v>64</v>
      </c>
      <c r="D17" s="151" t="s">
        <v>32</v>
      </c>
      <c r="E17" s="131">
        <v>1</v>
      </c>
      <c r="F17" s="167"/>
      <c r="G17" s="168"/>
      <c r="H17" s="170"/>
      <c r="I17" s="171"/>
      <c r="J17" s="168"/>
      <c r="K17" s="56"/>
      <c r="L17" s="88"/>
      <c r="M17" s="57"/>
      <c r="N17" s="58"/>
      <c r="O17" s="58"/>
      <c r="P17" s="59"/>
    </row>
    <row r="18" spans="1:16" s="107" customFormat="1" ht="12.75">
      <c r="A18" s="159" t="s">
        <v>117</v>
      </c>
      <c r="B18" s="159"/>
      <c r="C18" s="132" t="s">
        <v>65</v>
      </c>
      <c r="D18" s="151" t="s">
        <v>32</v>
      </c>
      <c r="E18" s="131">
        <v>1</v>
      </c>
      <c r="F18" s="167"/>
      <c r="G18" s="168"/>
      <c r="H18" s="170"/>
      <c r="I18" s="168"/>
      <c r="J18" s="168"/>
      <c r="K18" s="56"/>
      <c r="L18" s="88"/>
      <c r="M18" s="57"/>
      <c r="N18" s="58"/>
      <c r="O18" s="58"/>
      <c r="P18" s="59"/>
    </row>
    <row r="19" spans="1:16" s="107" customFormat="1" ht="12.75">
      <c r="A19" s="159" t="s">
        <v>118</v>
      </c>
      <c r="B19" s="159"/>
      <c r="C19" s="132" t="s">
        <v>66</v>
      </c>
      <c r="D19" s="151" t="s">
        <v>32</v>
      </c>
      <c r="E19" s="131">
        <v>1</v>
      </c>
      <c r="F19" s="167"/>
      <c r="G19" s="168"/>
      <c r="H19" s="172"/>
      <c r="I19" s="173"/>
      <c r="J19" s="168"/>
      <c r="K19" s="56"/>
      <c r="L19" s="88"/>
      <c r="M19" s="57"/>
      <c r="N19" s="58"/>
      <c r="O19" s="58"/>
      <c r="P19" s="59"/>
    </row>
    <row r="20" spans="1:16" s="107" customFormat="1" ht="12.75">
      <c r="A20" s="159" t="s">
        <v>119</v>
      </c>
      <c r="B20" s="159"/>
      <c r="C20" s="132" t="s">
        <v>67</v>
      </c>
      <c r="D20" s="151" t="s">
        <v>32</v>
      </c>
      <c r="E20" s="131">
        <v>12</v>
      </c>
      <c r="F20" s="167"/>
      <c r="G20" s="168"/>
      <c r="H20" s="170"/>
      <c r="I20" s="168"/>
      <c r="J20" s="168"/>
      <c r="K20" s="56"/>
      <c r="L20" s="88"/>
      <c r="M20" s="57"/>
      <c r="N20" s="58"/>
      <c r="O20" s="58"/>
      <c r="P20" s="59"/>
    </row>
    <row r="21" spans="1:16" s="107" customFormat="1" ht="12.75">
      <c r="A21" s="159" t="s">
        <v>120</v>
      </c>
      <c r="B21" s="159"/>
      <c r="C21" s="132" t="s">
        <v>68</v>
      </c>
      <c r="D21" s="151" t="s">
        <v>32</v>
      </c>
      <c r="E21" s="131">
        <v>12</v>
      </c>
      <c r="F21" s="167"/>
      <c r="G21" s="168"/>
      <c r="H21" s="170"/>
      <c r="I21" s="171"/>
      <c r="J21" s="168"/>
      <c r="K21" s="56"/>
      <c r="L21" s="88"/>
      <c r="M21" s="57"/>
      <c r="N21" s="58"/>
      <c r="O21" s="58"/>
      <c r="P21" s="59"/>
    </row>
    <row r="22" spans="1:16" s="107" customFormat="1" ht="12.75">
      <c r="A22" s="159" t="s">
        <v>121</v>
      </c>
      <c r="B22" s="159"/>
      <c r="C22" s="132" t="s">
        <v>69</v>
      </c>
      <c r="D22" s="151" t="s">
        <v>32</v>
      </c>
      <c r="E22" s="131">
        <v>36</v>
      </c>
      <c r="F22" s="167"/>
      <c r="G22" s="168"/>
      <c r="H22" s="170"/>
      <c r="I22" s="168"/>
      <c r="J22" s="168"/>
      <c r="K22" s="56"/>
      <c r="L22" s="88"/>
      <c r="M22" s="57"/>
      <c r="N22" s="58"/>
      <c r="O22" s="58"/>
      <c r="P22" s="59"/>
    </row>
    <row r="23" spans="1:16" s="107" customFormat="1" ht="12.75">
      <c r="A23" s="159" t="s">
        <v>122</v>
      </c>
      <c r="B23" s="159"/>
      <c r="C23" s="132" t="s">
        <v>70</v>
      </c>
      <c r="D23" s="151" t="s">
        <v>32</v>
      </c>
      <c r="E23" s="131">
        <v>4</v>
      </c>
      <c r="F23" s="167"/>
      <c r="G23" s="168"/>
      <c r="H23" s="170"/>
      <c r="I23" s="168"/>
      <c r="J23" s="168"/>
      <c r="K23" s="56"/>
      <c r="L23" s="88"/>
      <c r="M23" s="57"/>
      <c r="N23" s="58"/>
      <c r="O23" s="58"/>
      <c r="P23" s="59"/>
    </row>
    <row r="24" spans="1:16" s="107" customFormat="1" ht="12.75">
      <c r="A24" s="159" t="s">
        <v>123</v>
      </c>
      <c r="B24" s="159"/>
      <c r="C24" s="132" t="s">
        <v>71</v>
      </c>
      <c r="D24" s="151" t="s">
        <v>32</v>
      </c>
      <c r="E24" s="131">
        <v>5</v>
      </c>
      <c r="F24" s="167"/>
      <c r="G24" s="168"/>
      <c r="H24" s="170"/>
      <c r="I24" s="168"/>
      <c r="J24" s="168"/>
      <c r="K24" s="56"/>
      <c r="L24" s="88"/>
      <c r="M24" s="57"/>
      <c r="N24" s="58"/>
      <c r="O24" s="58"/>
      <c r="P24" s="59"/>
    </row>
    <row r="25" spans="1:16" s="107" customFormat="1" ht="12.75">
      <c r="A25" s="159" t="s">
        <v>124</v>
      </c>
      <c r="B25" s="159"/>
      <c r="C25" s="132" t="s">
        <v>72</v>
      </c>
      <c r="D25" s="151" t="s">
        <v>32</v>
      </c>
      <c r="E25" s="131">
        <v>6</v>
      </c>
      <c r="F25" s="167"/>
      <c r="G25" s="168"/>
      <c r="H25" s="170"/>
      <c r="I25" s="171"/>
      <c r="J25" s="168"/>
      <c r="K25" s="56"/>
      <c r="L25" s="88"/>
      <c r="M25" s="57"/>
      <c r="N25" s="58"/>
      <c r="O25" s="58"/>
      <c r="P25" s="59"/>
    </row>
    <row r="26" spans="1:16" s="107" customFormat="1" ht="12.75">
      <c r="A26" s="159" t="s">
        <v>125</v>
      </c>
      <c r="B26" s="159"/>
      <c r="C26" s="132" t="s">
        <v>73</v>
      </c>
      <c r="D26" s="151" t="s">
        <v>32</v>
      </c>
      <c r="E26" s="131">
        <v>2</v>
      </c>
      <c r="F26" s="167"/>
      <c r="G26" s="168"/>
      <c r="H26" s="170"/>
      <c r="I26" s="168"/>
      <c r="J26" s="168"/>
      <c r="K26" s="56"/>
      <c r="L26" s="88"/>
      <c r="M26" s="57"/>
      <c r="N26" s="58"/>
      <c r="O26" s="58"/>
      <c r="P26" s="59"/>
    </row>
    <row r="27" spans="1:16" s="107" customFormat="1" ht="12.75">
      <c r="A27" s="159" t="s">
        <v>126</v>
      </c>
      <c r="B27" s="159"/>
      <c r="C27" s="130" t="s">
        <v>74</v>
      </c>
      <c r="D27" s="151" t="s">
        <v>32</v>
      </c>
      <c r="E27" s="131">
        <v>10</v>
      </c>
      <c r="F27" s="167"/>
      <c r="G27" s="168"/>
      <c r="H27" s="170"/>
      <c r="I27" s="168"/>
      <c r="J27" s="168"/>
      <c r="K27" s="56"/>
      <c r="L27" s="88"/>
      <c r="M27" s="57"/>
      <c r="N27" s="58"/>
      <c r="O27" s="58"/>
      <c r="P27" s="59"/>
    </row>
    <row r="28" spans="1:16" s="107" customFormat="1" ht="12.75">
      <c r="A28" s="159" t="s">
        <v>127</v>
      </c>
      <c r="B28" s="159"/>
      <c r="C28" s="130" t="s">
        <v>75</v>
      </c>
      <c r="D28" s="151" t="s">
        <v>32</v>
      </c>
      <c r="E28" s="131">
        <v>5</v>
      </c>
      <c r="F28" s="167"/>
      <c r="G28" s="168"/>
      <c r="H28" s="170"/>
      <c r="I28" s="168"/>
      <c r="J28" s="168"/>
      <c r="K28" s="56"/>
      <c r="L28" s="88"/>
      <c r="M28" s="57"/>
      <c r="N28" s="58"/>
      <c r="O28" s="58"/>
      <c r="P28" s="59"/>
    </row>
    <row r="29" spans="1:16" s="107" customFormat="1" ht="12.75">
      <c r="A29" s="159" t="s">
        <v>128</v>
      </c>
      <c r="B29" s="159"/>
      <c r="C29" s="130" t="s">
        <v>76</v>
      </c>
      <c r="D29" s="151" t="s">
        <v>32</v>
      </c>
      <c r="E29" s="131">
        <v>5</v>
      </c>
      <c r="F29" s="167"/>
      <c r="G29" s="168"/>
      <c r="H29" s="170"/>
      <c r="I29" s="171"/>
      <c r="J29" s="168"/>
      <c r="K29" s="56"/>
      <c r="L29" s="88"/>
      <c r="M29" s="57"/>
      <c r="N29" s="58"/>
      <c r="O29" s="58"/>
      <c r="P29" s="59"/>
    </row>
    <row r="30" spans="1:16" s="107" customFormat="1" ht="12.75">
      <c r="A30" s="159" t="s">
        <v>129</v>
      </c>
      <c r="B30" s="159"/>
      <c r="C30" s="130" t="s">
        <v>77</v>
      </c>
      <c r="D30" s="152" t="s">
        <v>32</v>
      </c>
      <c r="E30" s="131">
        <v>12</v>
      </c>
      <c r="F30" s="167"/>
      <c r="G30" s="168"/>
      <c r="H30" s="170"/>
      <c r="I30" s="168"/>
      <c r="J30" s="168"/>
      <c r="K30" s="56"/>
      <c r="L30" s="88"/>
      <c r="M30" s="57"/>
      <c r="N30" s="58"/>
      <c r="O30" s="58"/>
      <c r="P30" s="59"/>
    </row>
    <row r="31" spans="1:16" s="107" customFormat="1" ht="12.75">
      <c r="A31" s="159" t="s">
        <v>130</v>
      </c>
      <c r="B31" s="159"/>
      <c r="C31" s="130" t="s">
        <v>78</v>
      </c>
      <c r="D31" s="152" t="s">
        <v>32</v>
      </c>
      <c r="E31" s="131">
        <v>6</v>
      </c>
      <c r="F31" s="167"/>
      <c r="G31" s="168"/>
      <c r="H31" s="170"/>
      <c r="I31" s="168"/>
      <c r="J31" s="168"/>
      <c r="K31" s="56"/>
      <c r="L31" s="88"/>
      <c r="M31" s="57"/>
      <c r="N31" s="58"/>
      <c r="O31" s="58"/>
      <c r="P31" s="59"/>
    </row>
    <row r="32" spans="1:16" s="107" customFormat="1" ht="12.75">
      <c r="A32" s="159" t="s">
        <v>131</v>
      </c>
      <c r="B32" s="159"/>
      <c r="C32" s="130" t="s">
        <v>79</v>
      </c>
      <c r="D32" s="152" t="s">
        <v>32</v>
      </c>
      <c r="E32" s="131">
        <v>6</v>
      </c>
      <c r="F32" s="167"/>
      <c r="G32" s="168"/>
      <c r="H32" s="170"/>
      <c r="I32" s="168"/>
      <c r="J32" s="168"/>
      <c r="K32" s="56"/>
      <c r="L32" s="88"/>
      <c r="M32" s="57"/>
      <c r="N32" s="58"/>
      <c r="O32" s="58"/>
      <c r="P32" s="59"/>
    </row>
    <row r="33" spans="1:16" s="107" customFormat="1" ht="12.75">
      <c r="A33" s="159" t="s">
        <v>132</v>
      </c>
      <c r="B33" s="159"/>
      <c r="C33" s="130" t="s">
        <v>80</v>
      </c>
      <c r="D33" s="152" t="s">
        <v>32</v>
      </c>
      <c r="E33" s="131">
        <v>6</v>
      </c>
      <c r="F33" s="167"/>
      <c r="G33" s="168"/>
      <c r="H33" s="170"/>
      <c r="I33" s="171"/>
      <c r="J33" s="168"/>
      <c r="K33" s="56"/>
      <c r="L33" s="88"/>
      <c r="M33" s="57"/>
      <c r="N33" s="58"/>
      <c r="O33" s="58"/>
      <c r="P33" s="59"/>
    </row>
    <row r="34" spans="1:16" s="107" customFormat="1" ht="12.75">
      <c r="A34" s="159" t="s">
        <v>133</v>
      </c>
      <c r="B34" s="159"/>
      <c r="C34" s="130" t="s">
        <v>81</v>
      </c>
      <c r="D34" s="152" t="s">
        <v>32</v>
      </c>
      <c r="E34" s="131">
        <v>60</v>
      </c>
      <c r="F34" s="167"/>
      <c r="G34" s="168"/>
      <c r="H34" s="170"/>
      <c r="I34" s="168"/>
      <c r="J34" s="168"/>
      <c r="K34" s="56"/>
      <c r="L34" s="88"/>
      <c r="M34" s="57"/>
      <c r="N34" s="58"/>
      <c r="O34" s="58"/>
      <c r="P34" s="59"/>
    </row>
    <row r="35" spans="1:16" s="107" customFormat="1" ht="12.75">
      <c r="A35" s="159" t="s">
        <v>134</v>
      </c>
      <c r="B35" s="159"/>
      <c r="C35" s="130" t="s">
        <v>82</v>
      </c>
      <c r="D35" s="152" t="s">
        <v>32</v>
      </c>
      <c r="E35" s="131">
        <v>200</v>
      </c>
      <c r="F35" s="167"/>
      <c r="G35" s="168"/>
      <c r="H35" s="170"/>
      <c r="I35" s="168"/>
      <c r="J35" s="168"/>
      <c r="K35" s="56"/>
      <c r="L35" s="88"/>
      <c r="M35" s="57"/>
      <c r="N35" s="58"/>
      <c r="O35" s="58"/>
      <c r="P35" s="59"/>
    </row>
    <row r="36" spans="1:16" s="107" customFormat="1" ht="12.75">
      <c r="A36" s="159" t="s">
        <v>135</v>
      </c>
      <c r="B36" s="159"/>
      <c r="C36" s="130" t="s">
        <v>82</v>
      </c>
      <c r="D36" s="152" t="s">
        <v>32</v>
      </c>
      <c r="E36" s="131">
        <v>100</v>
      </c>
      <c r="F36" s="167"/>
      <c r="G36" s="168"/>
      <c r="H36" s="170"/>
      <c r="I36" s="168"/>
      <c r="J36" s="168"/>
      <c r="K36" s="56"/>
      <c r="L36" s="88"/>
      <c r="M36" s="57"/>
      <c r="N36" s="58"/>
      <c r="O36" s="58"/>
      <c r="P36" s="59"/>
    </row>
    <row r="37" spans="1:16" s="107" customFormat="1" ht="12.75">
      <c r="A37" s="159" t="s">
        <v>136</v>
      </c>
      <c r="B37" s="159"/>
      <c r="C37" s="130" t="s">
        <v>83</v>
      </c>
      <c r="D37" s="153" t="s">
        <v>42</v>
      </c>
      <c r="E37" s="108">
        <v>140</v>
      </c>
      <c r="F37" s="167"/>
      <c r="G37" s="168"/>
      <c r="H37" s="170"/>
      <c r="I37" s="171"/>
      <c r="J37" s="168"/>
      <c r="K37" s="56"/>
      <c r="L37" s="88"/>
      <c r="M37" s="57"/>
      <c r="N37" s="58"/>
      <c r="O37" s="58"/>
      <c r="P37" s="59"/>
    </row>
    <row r="38" spans="1:16" s="107" customFormat="1" ht="12.75">
      <c r="A38" s="159" t="s">
        <v>137</v>
      </c>
      <c r="B38" s="159"/>
      <c r="C38" s="130" t="s">
        <v>84</v>
      </c>
      <c r="D38" s="153" t="s">
        <v>42</v>
      </c>
      <c r="E38" s="108">
        <v>20</v>
      </c>
      <c r="F38" s="167"/>
      <c r="G38" s="168"/>
      <c r="H38" s="170"/>
      <c r="I38" s="168"/>
      <c r="J38" s="168"/>
      <c r="K38" s="56"/>
      <c r="L38" s="88"/>
      <c r="M38" s="57"/>
      <c r="N38" s="58"/>
      <c r="O38" s="58"/>
      <c r="P38" s="59"/>
    </row>
    <row r="39" spans="1:16" s="107" customFormat="1" ht="12.75">
      <c r="A39" s="159" t="s">
        <v>138</v>
      </c>
      <c r="B39" s="159"/>
      <c r="C39" s="130" t="s">
        <v>85</v>
      </c>
      <c r="D39" s="153" t="s">
        <v>42</v>
      </c>
      <c r="E39" s="108">
        <v>700</v>
      </c>
      <c r="F39" s="167"/>
      <c r="G39" s="168"/>
      <c r="H39" s="169"/>
      <c r="I39" s="168"/>
      <c r="J39" s="168"/>
      <c r="K39" s="56"/>
      <c r="L39" s="88"/>
      <c r="M39" s="57"/>
      <c r="N39" s="58"/>
      <c r="O39" s="58"/>
      <c r="P39" s="59"/>
    </row>
    <row r="40" spans="1:16" s="107" customFormat="1" ht="12.75">
      <c r="A40" s="159" t="s">
        <v>139</v>
      </c>
      <c r="B40" s="159"/>
      <c r="C40" s="130" t="s">
        <v>86</v>
      </c>
      <c r="D40" s="153" t="s">
        <v>42</v>
      </c>
      <c r="E40" s="108">
        <v>800</v>
      </c>
      <c r="F40" s="167"/>
      <c r="G40" s="168"/>
      <c r="H40" s="170"/>
      <c r="I40" s="168"/>
      <c r="J40" s="168"/>
      <c r="K40" s="56"/>
      <c r="L40" s="88"/>
      <c r="M40" s="57"/>
      <c r="N40" s="58"/>
      <c r="O40" s="58"/>
      <c r="P40" s="59"/>
    </row>
    <row r="41" spans="1:16" s="107" customFormat="1" ht="12.75">
      <c r="A41" s="159" t="s">
        <v>140</v>
      </c>
      <c r="B41" s="159"/>
      <c r="C41" s="130" t="s">
        <v>87</v>
      </c>
      <c r="D41" s="153" t="s">
        <v>42</v>
      </c>
      <c r="E41" s="108">
        <v>300</v>
      </c>
      <c r="F41" s="167"/>
      <c r="G41" s="168"/>
      <c r="H41" s="170"/>
      <c r="I41" s="168"/>
      <c r="J41" s="168"/>
      <c r="K41" s="56"/>
      <c r="L41" s="88"/>
      <c r="M41" s="57"/>
      <c r="N41" s="58"/>
      <c r="O41" s="58"/>
      <c r="P41" s="59"/>
    </row>
    <row r="42" spans="1:16" s="107" customFormat="1" ht="12.75">
      <c r="A42" s="159" t="s">
        <v>141</v>
      </c>
      <c r="B42" s="159"/>
      <c r="C42" s="130" t="s">
        <v>88</v>
      </c>
      <c r="D42" s="153" t="s">
        <v>42</v>
      </c>
      <c r="E42" s="108">
        <v>300</v>
      </c>
      <c r="F42" s="167"/>
      <c r="G42" s="168"/>
      <c r="H42" s="170"/>
      <c r="I42" s="171"/>
      <c r="J42" s="168"/>
      <c r="K42" s="56"/>
      <c r="L42" s="88"/>
      <c r="M42" s="57"/>
      <c r="N42" s="58"/>
      <c r="O42" s="58"/>
      <c r="P42" s="59"/>
    </row>
    <row r="43" spans="1:16" s="107" customFormat="1" ht="12.75">
      <c r="A43" s="159" t="s">
        <v>142</v>
      </c>
      <c r="B43" s="159"/>
      <c r="C43" s="161" t="s">
        <v>89</v>
      </c>
      <c r="D43" s="153" t="s">
        <v>42</v>
      </c>
      <c r="E43" s="108">
        <v>100</v>
      </c>
      <c r="F43" s="167"/>
      <c r="G43" s="168"/>
      <c r="H43" s="170"/>
      <c r="I43" s="168"/>
      <c r="J43" s="168"/>
      <c r="K43" s="56"/>
      <c r="L43" s="88"/>
      <c r="M43" s="57"/>
      <c r="N43" s="58"/>
      <c r="O43" s="58"/>
      <c r="P43" s="59"/>
    </row>
    <row r="44" spans="1:16" s="107" customFormat="1" ht="12.75">
      <c r="A44" s="159" t="s">
        <v>143</v>
      </c>
      <c r="B44" s="159"/>
      <c r="C44" s="130" t="s">
        <v>90</v>
      </c>
      <c r="D44" s="153" t="s">
        <v>32</v>
      </c>
      <c r="E44" s="108">
        <v>2</v>
      </c>
      <c r="F44" s="167"/>
      <c r="G44" s="168"/>
      <c r="H44" s="170"/>
      <c r="I44" s="168"/>
      <c r="J44" s="168"/>
      <c r="K44" s="56"/>
      <c r="L44" s="88"/>
      <c r="M44" s="57"/>
      <c r="N44" s="58"/>
      <c r="O44" s="58"/>
      <c r="P44" s="59"/>
    </row>
    <row r="45" spans="1:16" s="107" customFormat="1" ht="12.75">
      <c r="A45" s="159" t="s">
        <v>144</v>
      </c>
      <c r="B45" s="159"/>
      <c r="C45" s="130" t="s">
        <v>91</v>
      </c>
      <c r="D45" s="152" t="s">
        <v>32</v>
      </c>
      <c r="E45" s="131">
        <v>26</v>
      </c>
      <c r="F45" s="167"/>
      <c r="G45" s="168"/>
      <c r="H45" s="170"/>
      <c r="I45" s="168"/>
      <c r="J45" s="168"/>
      <c r="K45" s="56"/>
      <c r="L45" s="88"/>
      <c r="M45" s="57"/>
      <c r="N45" s="58"/>
      <c r="O45" s="58"/>
      <c r="P45" s="59"/>
    </row>
    <row r="46" spans="1:16" s="107" customFormat="1" ht="12.75">
      <c r="A46" s="159" t="s">
        <v>145</v>
      </c>
      <c r="B46" s="159"/>
      <c r="C46" s="130" t="s">
        <v>92</v>
      </c>
      <c r="D46" s="152" t="s">
        <v>32</v>
      </c>
      <c r="E46" s="131">
        <v>14</v>
      </c>
      <c r="F46" s="167"/>
      <c r="G46" s="168"/>
      <c r="H46" s="170"/>
      <c r="I46" s="171"/>
      <c r="J46" s="168"/>
      <c r="K46" s="56"/>
      <c r="L46" s="88"/>
      <c r="M46" s="57"/>
      <c r="N46" s="58"/>
      <c r="O46" s="58"/>
      <c r="P46" s="59"/>
    </row>
    <row r="47" spans="1:16" s="107" customFormat="1" ht="12.75">
      <c r="A47" s="159" t="s">
        <v>146</v>
      </c>
      <c r="B47" s="159"/>
      <c r="C47" s="130" t="s">
        <v>93</v>
      </c>
      <c r="D47" s="152" t="s">
        <v>32</v>
      </c>
      <c r="E47" s="131">
        <v>4</v>
      </c>
      <c r="F47" s="167"/>
      <c r="G47" s="168"/>
      <c r="H47" s="170"/>
      <c r="I47" s="171"/>
      <c r="J47" s="168"/>
      <c r="K47" s="56"/>
      <c r="L47" s="88"/>
      <c r="M47" s="57"/>
      <c r="N47" s="58"/>
      <c r="O47" s="58"/>
      <c r="P47" s="59"/>
    </row>
    <row r="48" spans="1:16" s="107" customFormat="1" ht="12.75">
      <c r="A48" s="159" t="s">
        <v>147</v>
      </c>
      <c r="B48" s="159"/>
      <c r="C48" s="130" t="s">
        <v>94</v>
      </c>
      <c r="D48" s="152" t="s">
        <v>32</v>
      </c>
      <c r="E48" s="131">
        <v>6</v>
      </c>
      <c r="F48" s="167"/>
      <c r="G48" s="168"/>
      <c r="H48" s="170"/>
      <c r="I48" s="168"/>
      <c r="J48" s="168"/>
      <c r="K48" s="56"/>
      <c r="L48" s="88"/>
      <c r="M48" s="57"/>
      <c r="N48" s="58"/>
      <c r="O48" s="58"/>
      <c r="P48" s="59"/>
    </row>
    <row r="49" spans="1:16" s="107" customFormat="1" ht="12.75">
      <c r="A49" s="159" t="s">
        <v>148</v>
      </c>
      <c r="B49" s="159"/>
      <c r="C49" s="130" t="s">
        <v>95</v>
      </c>
      <c r="D49" s="152" t="s">
        <v>32</v>
      </c>
      <c r="E49" s="131">
        <v>70</v>
      </c>
      <c r="F49" s="167"/>
      <c r="G49" s="168"/>
      <c r="H49" s="170"/>
      <c r="I49" s="168"/>
      <c r="J49" s="168"/>
      <c r="K49" s="56"/>
      <c r="L49" s="88"/>
      <c r="M49" s="57"/>
      <c r="N49" s="58"/>
      <c r="O49" s="58"/>
      <c r="P49" s="59"/>
    </row>
    <row r="50" spans="1:16" s="107" customFormat="1" ht="12.75">
      <c r="A50" s="159" t="s">
        <v>149</v>
      </c>
      <c r="B50" s="159"/>
      <c r="C50" s="130" t="s">
        <v>96</v>
      </c>
      <c r="D50" s="152" t="s">
        <v>32</v>
      </c>
      <c r="E50" s="131">
        <v>10</v>
      </c>
      <c r="F50" s="167"/>
      <c r="G50" s="168"/>
      <c r="H50" s="170"/>
      <c r="I50" s="168"/>
      <c r="J50" s="168"/>
      <c r="K50" s="56"/>
      <c r="L50" s="88"/>
      <c r="M50" s="57"/>
      <c r="N50" s="58"/>
      <c r="O50" s="58"/>
      <c r="P50" s="59"/>
    </row>
    <row r="51" spans="1:16" s="107" customFormat="1" ht="12.75">
      <c r="A51" s="159" t="s">
        <v>150</v>
      </c>
      <c r="B51" s="159"/>
      <c r="C51" s="155" t="s">
        <v>97</v>
      </c>
      <c r="D51" s="154" t="s">
        <v>32</v>
      </c>
      <c r="E51" s="108">
        <v>10</v>
      </c>
      <c r="F51" s="167"/>
      <c r="G51" s="168"/>
      <c r="H51" s="170"/>
      <c r="I51" s="168"/>
      <c r="J51" s="168"/>
      <c r="K51" s="56"/>
      <c r="L51" s="88"/>
      <c r="M51" s="57"/>
      <c r="N51" s="58"/>
      <c r="O51" s="58"/>
      <c r="P51" s="59"/>
    </row>
    <row r="52" spans="1:16" s="107" customFormat="1" ht="12.75">
      <c r="A52" s="159" t="s">
        <v>151</v>
      </c>
      <c r="B52" s="159"/>
      <c r="C52" s="155" t="s">
        <v>98</v>
      </c>
      <c r="D52" s="154" t="s">
        <v>32</v>
      </c>
      <c r="E52" s="108">
        <v>1</v>
      </c>
      <c r="F52" s="167"/>
      <c r="G52" s="168"/>
      <c r="H52" s="170"/>
      <c r="I52" s="168"/>
      <c r="J52" s="168"/>
      <c r="K52" s="56"/>
      <c r="L52" s="88"/>
      <c r="M52" s="57"/>
      <c r="N52" s="58"/>
      <c r="O52" s="58"/>
      <c r="P52" s="59"/>
    </row>
    <row r="53" spans="1:16" s="107" customFormat="1" ht="12.75">
      <c r="A53" s="159" t="s">
        <v>152</v>
      </c>
      <c r="B53" s="159"/>
      <c r="C53" s="155" t="s">
        <v>99</v>
      </c>
      <c r="D53" s="154" t="s">
        <v>32</v>
      </c>
      <c r="E53" s="108">
        <v>1</v>
      </c>
      <c r="F53" s="167"/>
      <c r="G53" s="168"/>
      <c r="H53" s="170"/>
      <c r="I53" s="168"/>
      <c r="J53" s="168"/>
      <c r="K53" s="56"/>
      <c r="L53" s="88"/>
      <c r="M53" s="57"/>
      <c r="N53" s="58"/>
      <c r="O53" s="58"/>
      <c r="P53" s="59"/>
    </row>
    <row r="54" spans="1:16" s="107" customFormat="1" ht="12.75">
      <c r="A54" s="159" t="s">
        <v>153</v>
      </c>
      <c r="B54" s="159"/>
      <c r="C54" s="155" t="s">
        <v>100</v>
      </c>
      <c r="D54" s="154" t="s">
        <v>32</v>
      </c>
      <c r="E54" s="108">
        <v>1</v>
      </c>
      <c r="F54" s="167"/>
      <c r="G54" s="168"/>
      <c r="H54" s="170"/>
      <c r="I54" s="168"/>
      <c r="J54" s="168"/>
      <c r="K54" s="56"/>
      <c r="L54" s="88"/>
      <c r="M54" s="57"/>
      <c r="N54" s="58"/>
      <c r="O54" s="58"/>
      <c r="P54" s="59"/>
    </row>
    <row r="55" spans="1:16" s="107" customFormat="1" ht="12.75">
      <c r="A55" s="159" t="s">
        <v>154</v>
      </c>
      <c r="B55" s="159"/>
      <c r="C55" s="155" t="s">
        <v>101</v>
      </c>
      <c r="D55" s="154" t="s">
        <v>42</v>
      </c>
      <c r="E55" s="108">
        <v>960</v>
      </c>
      <c r="F55" s="167"/>
      <c r="G55" s="168"/>
      <c r="H55" s="170"/>
      <c r="I55" s="168"/>
      <c r="J55" s="168"/>
      <c r="K55" s="56"/>
      <c r="L55" s="88"/>
      <c r="M55" s="57"/>
      <c r="N55" s="58"/>
      <c r="O55" s="58"/>
      <c r="P55" s="59"/>
    </row>
    <row r="56" spans="1:16" s="107" customFormat="1" ht="12.75">
      <c r="A56" s="159" t="s">
        <v>155</v>
      </c>
      <c r="B56" s="159"/>
      <c r="C56" s="155" t="s">
        <v>102</v>
      </c>
      <c r="D56" s="154" t="s">
        <v>164</v>
      </c>
      <c r="E56" s="108">
        <v>1</v>
      </c>
      <c r="F56" s="167"/>
      <c r="G56" s="168"/>
      <c r="H56" s="170"/>
      <c r="I56" s="168"/>
      <c r="J56" s="168"/>
      <c r="K56" s="56"/>
      <c r="L56" s="88"/>
      <c r="M56" s="57"/>
      <c r="N56" s="58"/>
      <c r="O56" s="58"/>
      <c r="P56" s="59"/>
    </row>
    <row r="57" spans="1:16" s="107" customFormat="1" ht="12.75">
      <c r="A57" s="159" t="s">
        <v>198</v>
      </c>
      <c r="B57" s="159"/>
      <c r="C57" s="186" t="s">
        <v>199</v>
      </c>
      <c r="D57" s="152"/>
      <c r="E57" s="131"/>
      <c r="F57" s="167"/>
      <c r="G57" s="168"/>
      <c r="H57" s="170"/>
      <c r="I57" s="168"/>
      <c r="J57" s="168"/>
      <c r="K57" s="56"/>
      <c r="L57" s="88"/>
      <c r="M57" s="57"/>
      <c r="N57" s="58"/>
      <c r="O57" s="58"/>
      <c r="P57" s="59"/>
    </row>
    <row r="58" spans="1:16" s="107" customFormat="1" ht="12.75">
      <c r="A58" s="159" t="s">
        <v>200</v>
      </c>
      <c r="B58" s="159"/>
      <c r="C58" s="188" t="s">
        <v>174</v>
      </c>
      <c r="D58" s="177" t="s">
        <v>175</v>
      </c>
      <c r="E58" s="189">
        <v>40</v>
      </c>
      <c r="F58" s="167"/>
      <c r="G58" s="168"/>
      <c r="H58" s="170"/>
      <c r="I58" s="168"/>
      <c r="J58" s="168"/>
      <c r="K58" s="56"/>
      <c r="L58" s="88"/>
      <c r="M58" s="57"/>
      <c r="N58" s="58"/>
      <c r="O58" s="58"/>
      <c r="P58" s="59"/>
    </row>
    <row r="59" spans="1:16" s="107" customFormat="1" ht="12.75">
      <c r="A59" s="159" t="s">
        <v>201</v>
      </c>
      <c r="B59" s="159"/>
      <c r="C59" s="188" t="s">
        <v>176</v>
      </c>
      <c r="D59" s="177" t="s">
        <v>175</v>
      </c>
      <c r="E59" s="189">
        <v>22</v>
      </c>
      <c r="F59" s="167"/>
      <c r="G59" s="168"/>
      <c r="H59" s="170"/>
      <c r="I59" s="168"/>
      <c r="J59" s="168"/>
      <c r="K59" s="56"/>
      <c r="L59" s="88"/>
      <c r="M59" s="57"/>
      <c r="N59" s="58"/>
      <c r="O59" s="58"/>
      <c r="P59" s="59"/>
    </row>
    <row r="60" spans="1:16" s="107" customFormat="1" ht="12.75">
      <c r="A60" s="159" t="s">
        <v>202</v>
      </c>
      <c r="B60" s="159"/>
      <c r="C60" s="190" t="s">
        <v>177</v>
      </c>
      <c r="D60" s="177" t="s">
        <v>175</v>
      </c>
      <c r="E60" s="189">
        <v>5</v>
      </c>
      <c r="F60" s="167"/>
      <c r="G60" s="168"/>
      <c r="H60" s="170"/>
      <c r="I60" s="168"/>
      <c r="J60" s="168"/>
      <c r="K60" s="56"/>
      <c r="L60" s="88"/>
      <c r="M60" s="57"/>
      <c r="N60" s="58"/>
      <c r="O60" s="58"/>
      <c r="P60" s="59"/>
    </row>
    <row r="61" spans="1:16" s="107" customFormat="1" ht="12.75">
      <c r="A61" s="159" t="s">
        <v>203</v>
      </c>
      <c r="B61" s="159"/>
      <c r="C61" s="190" t="s">
        <v>178</v>
      </c>
      <c r="D61" s="177" t="s">
        <v>175</v>
      </c>
      <c r="E61" s="189">
        <v>13</v>
      </c>
      <c r="F61" s="167"/>
      <c r="G61" s="168"/>
      <c r="H61" s="170"/>
      <c r="I61" s="168"/>
      <c r="J61" s="168"/>
      <c r="K61" s="56"/>
      <c r="L61" s="88"/>
      <c r="M61" s="57"/>
      <c r="N61" s="58"/>
      <c r="O61" s="58"/>
      <c r="P61" s="59"/>
    </row>
    <row r="62" spans="1:16" s="107" customFormat="1" ht="12.75">
      <c r="A62" s="159" t="s">
        <v>204</v>
      </c>
      <c r="B62" s="159"/>
      <c r="C62" s="190" t="s">
        <v>179</v>
      </c>
      <c r="D62" s="177" t="s">
        <v>175</v>
      </c>
      <c r="E62" s="189">
        <v>8</v>
      </c>
      <c r="F62" s="167"/>
      <c r="G62" s="168"/>
      <c r="H62" s="170"/>
      <c r="I62" s="168"/>
      <c r="J62" s="168"/>
      <c r="K62" s="56"/>
      <c r="L62" s="88"/>
      <c r="M62" s="57"/>
      <c r="N62" s="58"/>
      <c r="O62" s="58"/>
      <c r="P62" s="59"/>
    </row>
    <row r="63" spans="1:16" s="107" customFormat="1" ht="12.75">
      <c r="A63" s="159" t="s">
        <v>205</v>
      </c>
      <c r="B63" s="187"/>
      <c r="C63" s="190" t="s">
        <v>180</v>
      </c>
      <c r="D63" s="177" t="s">
        <v>175</v>
      </c>
      <c r="E63" s="189">
        <v>18</v>
      </c>
      <c r="F63" s="167"/>
      <c r="G63" s="168"/>
      <c r="H63" s="170"/>
      <c r="I63" s="171"/>
      <c r="J63" s="168"/>
      <c r="K63" s="56"/>
      <c r="L63" s="88"/>
      <c r="M63" s="57"/>
      <c r="N63" s="58"/>
      <c r="O63" s="58"/>
      <c r="P63" s="59"/>
    </row>
    <row r="64" spans="1:16" s="107" customFormat="1" ht="12.75">
      <c r="A64" s="159" t="s">
        <v>206</v>
      </c>
      <c r="B64" s="187"/>
      <c r="C64" s="190" t="s">
        <v>181</v>
      </c>
      <c r="D64" s="177" t="s">
        <v>175</v>
      </c>
      <c r="E64" s="189">
        <v>1</v>
      </c>
      <c r="F64" s="167"/>
      <c r="G64" s="168"/>
      <c r="H64" s="170"/>
      <c r="I64" s="168"/>
      <c r="J64" s="168"/>
      <c r="K64" s="56"/>
      <c r="L64" s="88"/>
      <c r="M64" s="57"/>
      <c r="N64" s="58"/>
      <c r="O64" s="58"/>
      <c r="P64" s="59"/>
    </row>
    <row r="65" spans="1:16" s="107" customFormat="1" ht="69" customHeight="1">
      <c r="A65" s="159" t="s">
        <v>207</v>
      </c>
      <c r="B65" s="187"/>
      <c r="C65" s="190" t="s">
        <v>182</v>
      </c>
      <c r="D65" s="177" t="s">
        <v>183</v>
      </c>
      <c r="E65" s="189">
        <v>1</v>
      </c>
      <c r="F65" s="167"/>
      <c r="G65" s="168"/>
      <c r="H65" s="170"/>
      <c r="I65" s="168"/>
      <c r="J65" s="168"/>
      <c r="K65" s="56"/>
      <c r="L65" s="88"/>
      <c r="M65" s="57"/>
      <c r="N65" s="58"/>
      <c r="O65" s="58"/>
      <c r="P65" s="59"/>
    </row>
    <row r="66" spans="1:16" s="107" customFormat="1" ht="28.5" customHeight="1">
      <c r="A66" s="159" t="s">
        <v>208</v>
      </c>
      <c r="B66" s="187"/>
      <c r="C66" s="155" t="s">
        <v>184</v>
      </c>
      <c r="D66" s="178" t="s">
        <v>32</v>
      </c>
      <c r="E66" s="191">
        <v>108</v>
      </c>
      <c r="F66" s="167"/>
      <c r="G66" s="168"/>
      <c r="H66" s="170"/>
      <c r="I66" s="168"/>
      <c r="J66" s="168"/>
      <c r="K66" s="56"/>
      <c r="L66" s="88"/>
      <c r="M66" s="57"/>
      <c r="N66" s="58"/>
      <c r="O66" s="58"/>
      <c r="P66" s="59"/>
    </row>
    <row r="67" spans="1:16" s="107" customFormat="1" ht="14.25" customHeight="1">
      <c r="A67" s="159" t="s">
        <v>209</v>
      </c>
      <c r="B67" s="187"/>
      <c r="C67" s="179" t="s">
        <v>185</v>
      </c>
      <c r="D67" s="180" t="s">
        <v>42</v>
      </c>
      <c r="E67" s="192">
        <v>350</v>
      </c>
      <c r="F67" s="167"/>
      <c r="G67" s="168"/>
      <c r="H67" s="170"/>
      <c r="I67" s="168"/>
      <c r="J67" s="168"/>
      <c r="K67" s="56"/>
      <c r="L67" s="88"/>
      <c r="M67" s="57"/>
      <c r="N67" s="58"/>
      <c r="O67" s="58"/>
      <c r="P67" s="59"/>
    </row>
    <row r="68" spans="1:16" s="107" customFormat="1" ht="12.75">
      <c r="A68" s="159" t="s">
        <v>210</v>
      </c>
      <c r="B68" s="187"/>
      <c r="C68" s="179" t="s">
        <v>186</v>
      </c>
      <c r="D68" s="180" t="s">
        <v>42</v>
      </c>
      <c r="E68" s="192">
        <v>350</v>
      </c>
      <c r="F68" s="167"/>
      <c r="G68" s="168"/>
      <c r="H68" s="170"/>
      <c r="I68" s="168"/>
      <c r="J68" s="168"/>
      <c r="K68" s="56"/>
      <c r="L68" s="88"/>
      <c r="M68" s="57"/>
      <c r="N68" s="58"/>
      <c r="O68" s="58"/>
      <c r="P68" s="59"/>
    </row>
    <row r="69" spans="1:17" ht="12.75">
      <c r="A69" s="159" t="s">
        <v>211</v>
      </c>
      <c r="B69" s="4"/>
      <c r="C69" s="179" t="s">
        <v>187</v>
      </c>
      <c r="D69" s="180" t="s">
        <v>183</v>
      </c>
      <c r="E69" s="192">
        <v>1</v>
      </c>
      <c r="F69" s="167"/>
      <c r="G69" s="168"/>
      <c r="H69" s="156"/>
      <c r="I69" s="157"/>
      <c r="J69" s="168"/>
      <c r="K69" s="56"/>
      <c r="L69" s="88"/>
      <c r="M69" s="57"/>
      <c r="N69" s="58"/>
      <c r="O69" s="58"/>
      <c r="P69" s="59"/>
      <c r="Q69" s="107"/>
    </row>
    <row r="70" spans="1:17" ht="12.75">
      <c r="A70" s="159" t="s">
        <v>212</v>
      </c>
      <c r="B70" s="4"/>
      <c r="C70" s="181" t="s">
        <v>188</v>
      </c>
      <c r="D70" s="182" t="s">
        <v>183</v>
      </c>
      <c r="E70" s="193">
        <v>1</v>
      </c>
      <c r="F70" s="167"/>
      <c r="G70" s="168"/>
      <c r="H70" s="156"/>
      <c r="I70" s="157"/>
      <c r="J70" s="168"/>
      <c r="K70" s="56"/>
      <c r="L70" s="88"/>
      <c r="M70" s="57"/>
      <c r="N70" s="58"/>
      <c r="O70" s="58"/>
      <c r="P70" s="59"/>
      <c r="Q70" s="107"/>
    </row>
    <row r="71" spans="1:16" ht="12.75">
      <c r="A71" s="4"/>
      <c r="B71" s="4"/>
      <c r="C71" s="16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74" t="s">
        <v>12</v>
      </c>
      <c r="D72" s="75"/>
      <c r="E72" s="76"/>
      <c r="F72" s="76"/>
      <c r="G72" s="77"/>
      <c r="H72" s="77"/>
      <c r="I72" s="77"/>
      <c r="J72" s="78"/>
      <c r="K72" s="78"/>
      <c r="L72" s="79"/>
      <c r="M72" s="80"/>
      <c r="N72" s="80"/>
      <c r="O72" s="80"/>
      <c r="P72" s="80"/>
    </row>
    <row r="73" spans="1:16" ht="12.75">
      <c r="A73" s="2"/>
      <c r="B73" s="2"/>
      <c r="C73" s="13" t="s">
        <v>189</v>
      </c>
      <c r="D73" s="60"/>
      <c r="E73" s="61"/>
      <c r="F73" s="61"/>
      <c r="G73" s="62"/>
      <c r="H73" s="62"/>
      <c r="I73" s="62"/>
      <c r="J73" s="63"/>
      <c r="K73" s="56"/>
      <c r="L73" s="64"/>
      <c r="M73" s="65"/>
      <c r="N73" s="14"/>
      <c r="O73" s="14"/>
      <c r="P73" s="81"/>
    </row>
    <row r="74" spans="1:16" ht="12.75">
      <c r="A74" s="2"/>
      <c r="B74" s="2"/>
      <c r="C74" s="82" t="s">
        <v>12</v>
      </c>
      <c r="D74" s="83"/>
      <c r="E74" s="84"/>
      <c r="F74" s="84"/>
      <c r="G74" s="85"/>
      <c r="H74" s="85"/>
      <c r="I74" s="85"/>
      <c r="J74" s="86"/>
      <c r="K74" s="86"/>
      <c r="L74" s="122"/>
      <c r="M74" s="66"/>
      <c r="N74" s="66"/>
      <c r="O74" s="66"/>
      <c r="P74" s="66"/>
    </row>
    <row r="75" spans="1:16" ht="12.75">
      <c r="A75" s="2"/>
      <c r="B75" s="2"/>
      <c r="C75" s="82"/>
      <c r="D75" s="83"/>
      <c r="E75" s="84"/>
      <c r="F75" s="84"/>
      <c r="G75" s="85"/>
      <c r="H75" s="85"/>
      <c r="I75" s="85"/>
      <c r="J75" s="86"/>
      <c r="K75" s="86"/>
      <c r="L75" s="122"/>
      <c r="M75" s="66"/>
      <c r="N75" s="66"/>
      <c r="O75" s="66"/>
      <c r="P75" s="66"/>
    </row>
    <row r="76" spans="1:16" ht="12.75">
      <c r="A76" s="2"/>
      <c r="B76" s="2"/>
      <c r="C76" s="82"/>
      <c r="D76" s="83"/>
      <c r="E76" s="84"/>
      <c r="F76" s="84"/>
      <c r="G76" s="85"/>
      <c r="H76" s="85"/>
      <c r="I76" s="85"/>
      <c r="J76" s="86"/>
      <c r="K76" s="86"/>
      <c r="L76" s="122"/>
      <c r="M76" s="66"/>
      <c r="N76" s="66"/>
      <c r="O76" s="66"/>
      <c r="P76" s="66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60"/>
      <c r="B78" s="60"/>
      <c r="C78" s="13" t="s">
        <v>190</v>
      </c>
      <c r="D78" s="60"/>
      <c r="E78" s="61"/>
      <c r="F78" s="61"/>
      <c r="G78" s="62"/>
      <c r="H78" s="62"/>
      <c r="I78" s="62"/>
      <c r="J78" s="63"/>
      <c r="K78" s="56"/>
      <c r="L78" s="64"/>
      <c r="M78" s="63"/>
      <c r="N78" s="58"/>
      <c r="O78" s="58"/>
      <c r="P78" s="59"/>
    </row>
    <row r="79" spans="1:16" ht="12.75">
      <c r="A79" s="60"/>
      <c r="B79" s="60"/>
      <c r="C79" s="13"/>
      <c r="D79" s="60"/>
      <c r="E79" s="61"/>
      <c r="F79" s="61"/>
      <c r="G79" s="62"/>
      <c r="H79" s="62"/>
      <c r="I79" s="62"/>
      <c r="J79" s="63"/>
      <c r="K79" s="56"/>
      <c r="L79" s="64"/>
      <c r="M79" s="63"/>
      <c r="N79" s="58"/>
      <c r="O79" s="58"/>
      <c r="P79" s="59"/>
    </row>
    <row r="80" spans="1:16" ht="12.75">
      <c r="A80" s="60"/>
      <c r="B80" s="60"/>
      <c r="C80" s="15" t="s">
        <v>194</v>
      </c>
      <c r="D80" s="60"/>
      <c r="E80" s="61"/>
      <c r="F80" s="61"/>
      <c r="G80" s="62"/>
      <c r="H80" s="62"/>
      <c r="I80" s="62"/>
      <c r="J80" s="63"/>
      <c r="K80" s="56"/>
      <c r="L80" s="64"/>
      <c r="M80" s="63"/>
      <c r="N80" s="58"/>
      <c r="O80" s="58"/>
      <c r="P80" s="59"/>
    </row>
    <row r="81" ht="12.75">
      <c r="C81" s="160"/>
    </row>
    <row r="82" ht="12.75">
      <c r="C82" s="160"/>
    </row>
    <row r="83" ht="12.75">
      <c r="C83" s="160"/>
    </row>
    <row r="84" ht="12.75">
      <c r="C84" s="160"/>
    </row>
    <row r="85" ht="12.75">
      <c r="C85" s="160"/>
    </row>
    <row r="86" ht="12.75">
      <c r="C86" s="160"/>
    </row>
    <row r="87" ht="12.75">
      <c r="C87" s="160"/>
    </row>
    <row r="88" ht="12.75">
      <c r="C88" s="160"/>
    </row>
    <row r="89" ht="12.75">
      <c r="C89" s="160"/>
    </row>
    <row r="90" ht="12.75">
      <c r="C90" s="160"/>
    </row>
    <row r="91" ht="12.75">
      <c r="C91" s="160"/>
    </row>
    <row r="92" ht="12.75">
      <c r="C92" s="160"/>
    </row>
    <row r="93" ht="12.75">
      <c r="C93" s="160"/>
    </row>
    <row r="94" ht="12.75">
      <c r="C94" s="160"/>
    </row>
    <row r="95" ht="12.75">
      <c r="C95" s="160"/>
    </row>
    <row r="96" ht="12.75">
      <c r="C96" s="160"/>
    </row>
    <row r="97" ht="12.75">
      <c r="C97" s="160"/>
    </row>
    <row r="98" ht="12.75">
      <c r="C98" s="160"/>
    </row>
    <row r="99" ht="12.75">
      <c r="C99" s="160"/>
    </row>
    <row r="100" ht="12.75">
      <c r="C100" s="160"/>
    </row>
    <row r="101" ht="12.75">
      <c r="C101" s="160"/>
    </row>
    <row r="102" ht="12.75">
      <c r="C102" s="160"/>
    </row>
    <row r="103" ht="12.75">
      <c r="C103" s="160"/>
    </row>
    <row r="104" ht="12.75">
      <c r="C104" s="160"/>
    </row>
    <row r="105" ht="12.75">
      <c r="C105" s="160"/>
    </row>
    <row r="106" ht="12.75">
      <c r="C106" s="160"/>
    </row>
    <row r="107" ht="12.75">
      <c r="C107" s="160"/>
    </row>
    <row r="108" ht="12.75">
      <c r="C108" s="160"/>
    </row>
    <row r="109" ht="12.75">
      <c r="C109" s="160"/>
    </row>
    <row r="110" ht="12.75">
      <c r="C110" s="160"/>
    </row>
    <row r="111" ht="12.75">
      <c r="C111" s="160"/>
    </row>
    <row r="112" ht="12.75">
      <c r="C112" s="160"/>
    </row>
    <row r="113" ht="12.75">
      <c r="C113" s="160"/>
    </row>
    <row r="114" ht="12.75">
      <c r="C114" s="160"/>
    </row>
    <row r="115" ht="12.75">
      <c r="C115" s="160"/>
    </row>
    <row r="116" ht="12.75">
      <c r="C116" s="160"/>
    </row>
    <row r="117" ht="12.75">
      <c r="C117" s="160"/>
    </row>
    <row r="118" ht="12.75">
      <c r="C118" s="160"/>
    </row>
    <row r="119" ht="12.75">
      <c r="C119" s="160"/>
    </row>
    <row r="120" ht="12.75">
      <c r="C120" s="160"/>
    </row>
    <row r="121" ht="12.75">
      <c r="C121" s="160"/>
    </row>
    <row r="122" ht="12.75">
      <c r="C122" s="160"/>
    </row>
    <row r="123" ht="12.75">
      <c r="C123" s="160"/>
    </row>
    <row r="124" ht="12.75">
      <c r="C124" s="160"/>
    </row>
    <row r="125" ht="12.75">
      <c r="C125" s="160"/>
    </row>
    <row r="126" ht="12.75">
      <c r="C126" s="160"/>
    </row>
    <row r="127" ht="12.75">
      <c r="C127" s="160"/>
    </row>
    <row r="128" ht="12.75">
      <c r="C128" s="160"/>
    </row>
    <row r="129" ht="12.75">
      <c r="C129" s="160"/>
    </row>
    <row r="130" ht="12.75">
      <c r="C130" s="160"/>
    </row>
    <row r="131" ht="12.75">
      <c r="C131" s="160"/>
    </row>
    <row r="132" ht="12.75">
      <c r="C132" s="160"/>
    </row>
    <row r="133" ht="12.75">
      <c r="C133" s="160"/>
    </row>
    <row r="134" ht="12.75">
      <c r="C134" s="160"/>
    </row>
    <row r="135" ht="12.75">
      <c r="C135" s="160"/>
    </row>
    <row r="136" ht="12.75">
      <c r="C136" s="160"/>
    </row>
    <row r="137" ht="12.75">
      <c r="C137" s="160"/>
    </row>
  </sheetData>
  <sheetProtection/>
  <mergeCells count="9">
    <mergeCell ref="A7:P7"/>
    <mergeCell ref="A8:P8"/>
    <mergeCell ref="N9:O9"/>
    <mergeCell ref="A12:A13"/>
    <mergeCell ref="D12:D13"/>
    <mergeCell ref="E12:E13"/>
    <mergeCell ref="C12:C13"/>
    <mergeCell ref="F12:K12"/>
    <mergeCell ref="L12:P12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showZeros="0" tabSelected="1" zoomScale="93" zoomScaleNormal="93" zoomScalePageLayoutView="0" workbookViewId="0" topLeftCell="A4">
      <selection activeCell="A8" sqref="A8:O8"/>
    </sheetView>
  </sheetViews>
  <sheetFormatPr defaultColWidth="9.140625" defaultRowHeight="12.75"/>
  <cols>
    <col min="1" max="1" width="6.28125" style="0" customWidth="1"/>
    <col min="2" max="2" width="37.7109375" style="0" customWidth="1"/>
    <col min="3" max="3" width="5.28125" style="0" customWidth="1"/>
    <col min="4" max="4" width="7.7109375" style="0" customWidth="1"/>
    <col min="5" max="5" width="7.28125" style="0" customWidth="1"/>
    <col min="6" max="6" width="8.28125" style="0" bestFit="1" customWidth="1"/>
    <col min="7" max="10" width="7.28125" style="0" customWidth="1"/>
    <col min="11" max="11" width="9.8515625" style="0" customWidth="1"/>
    <col min="12" max="13" width="9.57421875" style="0" bestFit="1" customWidth="1"/>
    <col min="14" max="14" width="8.421875" style="0" bestFit="1" customWidth="1"/>
    <col min="15" max="15" width="9.57421875" style="0" bestFit="1" customWidth="1"/>
  </cols>
  <sheetData>
    <row r="2" spans="1:13" ht="12.75">
      <c r="A2" s="5" t="s">
        <v>50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48</v>
      </c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7" customFormat="1" ht="12.75">
      <c r="A4" s="7" t="s">
        <v>47</v>
      </c>
      <c r="N4" s="95"/>
      <c r="O4" s="95"/>
    </row>
    <row r="5" spans="1:15" ht="12.75">
      <c r="A5" s="7" t="s">
        <v>218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0.25">
      <c r="A7" s="218" t="s">
        <v>214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8">
      <c r="A8" s="219" t="s">
        <v>30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s="3" customFormat="1" ht="12.75">
      <c r="A9" s="7"/>
      <c r="B9" s="9"/>
      <c r="C9" s="9"/>
      <c r="D9" s="9"/>
      <c r="E9" s="9"/>
      <c r="F9" s="9"/>
      <c r="G9" s="9"/>
      <c r="H9" s="9"/>
      <c r="I9" s="9"/>
      <c r="J9" s="9"/>
      <c r="K9" s="11" t="s">
        <v>10</v>
      </c>
      <c r="M9" s="220">
        <f>O34</f>
        <v>0</v>
      </c>
      <c r="N9" s="220"/>
      <c r="O9" s="7" t="s">
        <v>165</v>
      </c>
    </row>
    <row r="10" spans="1:15" ht="12.75">
      <c r="A10" s="6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9" t="s">
        <v>191</v>
      </c>
      <c r="L11" s="6"/>
      <c r="M11" s="12"/>
      <c r="N11" s="12"/>
      <c r="O11" s="12"/>
    </row>
    <row r="12" spans="1:15" ht="12.75">
      <c r="A12" s="230" t="s">
        <v>4</v>
      </c>
      <c r="B12" s="232" t="s">
        <v>3</v>
      </c>
      <c r="C12" s="233" t="s">
        <v>7</v>
      </c>
      <c r="D12" s="234" t="s">
        <v>2</v>
      </c>
      <c r="E12" s="235" t="s">
        <v>5</v>
      </c>
      <c r="F12" s="232"/>
      <c r="G12" s="232"/>
      <c r="H12" s="232"/>
      <c r="I12" s="232"/>
      <c r="J12" s="236"/>
      <c r="K12" s="235" t="s">
        <v>8</v>
      </c>
      <c r="L12" s="232"/>
      <c r="M12" s="232"/>
      <c r="N12" s="232"/>
      <c r="O12" s="232"/>
    </row>
    <row r="13" spans="1:15" ht="78" customHeight="1">
      <c r="A13" s="231"/>
      <c r="B13" s="232"/>
      <c r="C13" s="233"/>
      <c r="D13" s="234"/>
      <c r="E13" s="100" t="s">
        <v>6</v>
      </c>
      <c r="F13" s="98" t="s">
        <v>52</v>
      </c>
      <c r="G13" s="98" t="s">
        <v>53</v>
      </c>
      <c r="H13" s="98" t="s">
        <v>54</v>
      </c>
      <c r="I13" s="98" t="s">
        <v>55</v>
      </c>
      <c r="J13" s="99" t="s">
        <v>56</v>
      </c>
      <c r="K13" s="100" t="s">
        <v>9</v>
      </c>
      <c r="L13" s="98" t="s">
        <v>57</v>
      </c>
      <c r="M13" s="98" t="s">
        <v>54</v>
      </c>
      <c r="N13" s="98" t="s">
        <v>55</v>
      </c>
      <c r="O13" s="98" t="s">
        <v>58</v>
      </c>
    </row>
    <row r="14" spans="1:15" ht="13.5" thickBot="1">
      <c r="A14" s="73">
        <v>1</v>
      </c>
      <c r="B14" s="73">
        <v>3</v>
      </c>
      <c r="C14" s="73">
        <v>4</v>
      </c>
      <c r="D14" s="73">
        <v>5</v>
      </c>
      <c r="E14" s="73">
        <v>6</v>
      </c>
      <c r="F14" s="73">
        <v>7</v>
      </c>
      <c r="G14" s="73">
        <v>8</v>
      </c>
      <c r="H14" s="73">
        <v>9</v>
      </c>
      <c r="I14" s="73">
        <v>10</v>
      </c>
      <c r="J14" s="73">
        <v>11</v>
      </c>
      <c r="K14" s="73">
        <v>12</v>
      </c>
      <c r="L14" s="73">
        <v>13</v>
      </c>
      <c r="M14" s="73">
        <v>14</v>
      </c>
      <c r="N14" s="73">
        <v>15</v>
      </c>
      <c r="O14" s="73">
        <v>16</v>
      </c>
    </row>
    <row r="15" spans="1:15" ht="12.75">
      <c r="A15" s="109">
        <v>1</v>
      </c>
      <c r="B15" s="146" t="s">
        <v>33</v>
      </c>
      <c r="C15" s="70"/>
      <c r="D15" s="89"/>
      <c r="E15" s="71"/>
      <c r="F15" s="71"/>
      <c r="G15" s="90"/>
      <c r="H15" s="71"/>
      <c r="I15" s="71"/>
      <c r="J15" s="72"/>
      <c r="K15" s="72"/>
      <c r="L15" s="91"/>
      <c r="M15" s="72"/>
      <c r="N15" s="72"/>
      <c r="O15" s="72"/>
    </row>
    <row r="16" spans="1:15" ht="12.75">
      <c r="A16" s="110" t="s">
        <v>103</v>
      </c>
      <c r="B16" s="111" t="s">
        <v>35</v>
      </c>
      <c r="C16" s="112" t="s">
        <v>32</v>
      </c>
      <c r="D16" s="113">
        <v>1</v>
      </c>
      <c r="E16" s="114"/>
      <c r="F16" s="115"/>
      <c r="G16" s="116"/>
      <c r="H16" s="115"/>
      <c r="I16" s="117"/>
      <c r="J16" s="56"/>
      <c r="K16" s="88"/>
      <c r="L16" s="57"/>
      <c r="M16" s="58"/>
      <c r="N16" s="58"/>
      <c r="O16" s="59"/>
    </row>
    <row r="17" spans="1:15" ht="12.75">
      <c r="A17" s="110" t="s">
        <v>104</v>
      </c>
      <c r="B17" s="118" t="s">
        <v>37</v>
      </c>
      <c r="C17" s="119" t="s">
        <v>36</v>
      </c>
      <c r="D17" s="113">
        <v>1</v>
      </c>
      <c r="E17" s="114"/>
      <c r="F17" s="115"/>
      <c r="G17" s="116"/>
      <c r="H17" s="115"/>
      <c r="I17" s="117"/>
      <c r="J17" s="56"/>
      <c r="K17" s="88"/>
      <c r="L17" s="57"/>
      <c r="M17" s="58"/>
      <c r="N17" s="58"/>
      <c r="O17" s="59"/>
    </row>
    <row r="18" spans="1:15" ht="12.75">
      <c r="A18" s="110" t="s">
        <v>105</v>
      </c>
      <c r="B18" s="118" t="s">
        <v>38</v>
      </c>
      <c r="C18" s="119" t="s">
        <v>36</v>
      </c>
      <c r="D18" s="113">
        <v>1</v>
      </c>
      <c r="E18" s="114"/>
      <c r="F18" s="115"/>
      <c r="G18" s="116"/>
      <c r="H18" s="115"/>
      <c r="I18" s="117"/>
      <c r="J18" s="56"/>
      <c r="K18" s="88"/>
      <c r="L18" s="57"/>
      <c r="M18" s="58"/>
      <c r="N18" s="58"/>
      <c r="O18" s="59"/>
    </row>
    <row r="19" spans="1:15" ht="12.75">
      <c r="A19" s="110" t="s">
        <v>106</v>
      </c>
      <c r="B19" s="174" t="s">
        <v>43</v>
      </c>
      <c r="C19" s="175" t="s">
        <v>36</v>
      </c>
      <c r="D19" s="113">
        <v>1</v>
      </c>
      <c r="E19" s="114"/>
      <c r="F19" s="115"/>
      <c r="G19" s="116"/>
      <c r="H19" s="115"/>
      <c r="I19" s="117"/>
      <c r="J19" s="56"/>
      <c r="K19" s="88"/>
      <c r="L19" s="57"/>
      <c r="M19" s="58"/>
      <c r="N19" s="58"/>
      <c r="O19" s="59"/>
    </row>
    <row r="20" spans="1:15" ht="12.75">
      <c r="A20" s="120">
        <v>2</v>
      </c>
      <c r="B20" s="121" t="s">
        <v>39</v>
      </c>
      <c r="C20" s="164"/>
      <c r="D20" s="163"/>
      <c r="E20" s="93"/>
      <c r="F20" s="165"/>
      <c r="G20" s="166"/>
      <c r="H20" s="165"/>
      <c r="I20" s="117"/>
      <c r="J20" s="56"/>
      <c r="K20" s="88"/>
      <c r="L20" s="57"/>
      <c r="M20" s="58"/>
      <c r="N20" s="58"/>
      <c r="O20" s="59"/>
    </row>
    <row r="21" spans="1:15" ht="12.75">
      <c r="A21" s="110" t="s">
        <v>107</v>
      </c>
      <c r="B21" s="145" t="s">
        <v>158</v>
      </c>
      <c r="C21" s="164" t="s">
        <v>40</v>
      </c>
      <c r="D21" s="163">
        <v>1168</v>
      </c>
      <c r="E21" s="93"/>
      <c r="F21" s="115"/>
      <c r="G21" s="116"/>
      <c r="H21" s="115"/>
      <c r="I21" s="117"/>
      <c r="J21" s="56"/>
      <c r="K21" s="88"/>
      <c r="L21" s="57"/>
      <c r="M21" s="58"/>
      <c r="N21" s="58"/>
      <c r="O21" s="59"/>
    </row>
    <row r="22" spans="1:15" ht="25.5">
      <c r="A22" s="110" t="s">
        <v>108</v>
      </c>
      <c r="B22" s="145" t="s">
        <v>159</v>
      </c>
      <c r="C22" s="1" t="s">
        <v>40</v>
      </c>
      <c r="D22" s="163">
        <v>116.8</v>
      </c>
      <c r="E22" s="93"/>
      <c r="F22" s="115"/>
      <c r="G22" s="116"/>
      <c r="H22" s="115"/>
      <c r="I22" s="117"/>
      <c r="J22" s="56"/>
      <c r="K22" s="88"/>
      <c r="L22" s="57"/>
      <c r="M22" s="58"/>
      <c r="N22" s="58"/>
      <c r="O22" s="59"/>
    </row>
    <row r="23" spans="1:15" ht="12.75">
      <c r="A23" s="110" t="s">
        <v>109</v>
      </c>
      <c r="B23" s="145" t="s">
        <v>160</v>
      </c>
      <c r="C23" s="1" t="s">
        <v>40</v>
      </c>
      <c r="D23" s="163">
        <v>116.8</v>
      </c>
      <c r="E23" s="93"/>
      <c r="F23" s="115"/>
      <c r="G23" s="116"/>
      <c r="H23" s="115"/>
      <c r="I23" s="117"/>
      <c r="J23" s="56"/>
      <c r="K23" s="88"/>
      <c r="L23" s="57"/>
      <c r="M23" s="58"/>
      <c r="N23" s="58"/>
      <c r="O23" s="59"/>
    </row>
    <row r="24" spans="1:15" ht="12.75">
      <c r="A24" s="110" t="s">
        <v>110</v>
      </c>
      <c r="B24" s="145" t="s">
        <v>161</v>
      </c>
      <c r="C24" s="1" t="s">
        <v>40</v>
      </c>
      <c r="D24" s="163">
        <v>1168</v>
      </c>
      <c r="E24" s="93"/>
      <c r="F24" s="115"/>
      <c r="G24" s="116"/>
      <c r="H24" s="115"/>
      <c r="I24" s="117"/>
      <c r="J24" s="56"/>
      <c r="K24" s="88"/>
      <c r="L24" s="57"/>
      <c r="M24" s="58"/>
      <c r="N24" s="58"/>
      <c r="O24" s="59"/>
    </row>
    <row r="25" spans="1:15" ht="12.75">
      <c r="A25" s="120">
        <v>3</v>
      </c>
      <c r="B25" s="121" t="s">
        <v>41</v>
      </c>
      <c r="C25" s="1"/>
      <c r="D25" s="163"/>
      <c r="E25" s="93"/>
      <c r="F25" s="115"/>
      <c r="G25" s="116"/>
      <c r="H25" s="115"/>
      <c r="I25" s="117"/>
      <c r="J25" s="56"/>
      <c r="K25" s="88"/>
      <c r="L25" s="57"/>
      <c r="M25" s="58"/>
      <c r="N25" s="58"/>
      <c r="O25" s="59"/>
    </row>
    <row r="26" spans="1:15" ht="25.5">
      <c r="A26" s="110" t="s">
        <v>111</v>
      </c>
      <c r="B26" s="145" t="s">
        <v>215</v>
      </c>
      <c r="C26" s="1" t="s">
        <v>40</v>
      </c>
      <c r="D26" s="163">
        <v>864.36</v>
      </c>
      <c r="E26" s="93"/>
      <c r="F26" s="115"/>
      <c r="G26" s="116"/>
      <c r="H26" s="115"/>
      <c r="I26" s="117"/>
      <c r="J26" s="56"/>
      <c r="K26" s="88"/>
      <c r="L26" s="57"/>
      <c r="M26" s="58"/>
      <c r="N26" s="58"/>
      <c r="O26" s="59"/>
    </row>
    <row r="27" spans="1:15" ht="12.75">
      <c r="A27" s="110" t="s">
        <v>112</v>
      </c>
      <c r="B27" s="145" t="s">
        <v>216</v>
      </c>
      <c r="C27" s="1" t="s">
        <v>40</v>
      </c>
      <c r="D27" s="163">
        <v>864.36</v>
      </c>
      <c r="E27" s="93"/>
      <c r="F27" s="115"/>
      <c r="G27" s="116"/>
      <c r="H27" s="115"/>
      <c r="I27" s="117"/>
      <c r="J27" s="56"/>
      <c r="K27" s="88"/>
      <c r="L27" s="57"/>
      <c r="M27" s="58"/>
      <c r="N27" s="58"/>
      <c r="O27" s="59"/>
    </row>
    <row r="28" spans="1:15" ht="12.75">
      <c r="A28" s="120">
        <v>4</v>
      </c>
      <c r="B28" s="121" t="s">
        <v>44</v>
      </c>
      <c r="C28" s="1"/>
      <c r="D28" s="163"/>
      <c r="E28" s="93"/>
      <c r="F28" s="115"/>
      <c r="G28" s="116"/>
      <c r="H28" s="115"/>
      <c r="I28" s="117"/>
      <c r="J28" s="56"/>
      <c r="K28" s="88"/>
      <c r="L28" s="57"/>
      <c r="M28" s="58"/>
      <c r="N28" s="58"/>
      <c r="O28" s="59"/>
    </row>
    <row r="29" spans="1:15" ht="25.5">
      <c r="A29" s="110" t="s">
        <v>113</v>
      </c>
      <c r="B29" s="145" t="s">
        <v>217</v>
      </c>
      <c r="C29" s="148" t="s">
        <v>40</v>
      </c>
      <c r="D29" s="163">
        <v>60.9</v>
      </c>
      <c r="E29" s="93"/>
      <c r="F29" s="115"/>
      <c r="G29" s="116"/>
      <c r="H29" s="115"/>
      <c r="I29" s="117"/>
      <c r="J29" s="56"/>
      <c r="K29" s="88"/>
      <c r="L29" s="57"/>
      <c r="M29" s="58"/>
      <c r="N29" s="58"/>
      <c r="O29" s="59"/>
    </row>
    <row r="30" spans="1:15" ht="12.75">
      <c r="A30" s="110" t="s">
        <v>114</v>
      </c>
      <c r="B30" s="145" t="s">
        <v>157</v>
      </c>
      <c r="C30" s="1" t="s">
        <v>45</v>
      </c>
      <c r="D30" s="163">
        <v>130</v>
      </c>
      <c r="E30" s="93"/>
      <c r="F30" s="115"/>
      <c r="G30" s="116"/>
      <c r="H30" s="115"/>
      <c r="I30" s="117"/>
      <c r="J30" s="56"/>
      <c r="K30" s="88"/>
      <c r="L30" s="57"/>
      <c r="M30" s="58"/>
      <c r="N30" s="58"/>
      <c r="O30" s="59"/>
    </row>
    <row r="31" spans="1:15" ht="12.75">
      <c r="A31" s="120"/>
      <c r="B31" s="145"/>
      <c r="C31" s="1"/>
      <c r="D31" s="87"/>
      <c r="E31" s="93"/>
      <c r="F31" s="115"/>
      <c r="G31" s="116">
        <f>E31*F31</f>
        <v>0</v>
      </c>
      <c r="H31" s="115"/>
      <c r="I31" s="117"/>
      <c r="J31" s="56">
        <f>G31+H31+I31</f>
        <v>0</v>
      </c>
      <c r="K31" s="88">
        <f>D31*E31</f>
        <v>0</v>
      </c>
      <c r="L31" s="57">
        <f>ROUND(D31*G31,2)</f>
        <v>0</v>
      </c>
      <c r="M31" s="58">
        <f>D31*H31</f>
        <v>0</v>
      </c>
      <c r="N31" s="58">
        <f>D31*I31</f>
        <v>0</v>
      </c>
      <c r="O31" s="59">
        <f>SUM(L31:N31)</f>
        <v>0</v>
      </c>
    </row>
    <row r="32" spans="1:15" ht="12.75">
      <c r="A32" s="2"/>
      <c r="B32" s="74" t="s">
        <v>12</v>
      </c>
      <c r="C32" s="75"/>
      <c r="D32" s="76"/>
      <c r="E32" s="76"/>
      <c r="F32" s="77"/>
      <c r="G32" s="77"/>
      <c r="H32" s="77"/>
      <c r="I32" s="78"/>
      <c r="J32" s="78"/>
      <c r="K32" s="79">
        <f>SUM(K16:K31)</f>
        <v>0</v>
      </c>
      <c r="L32" s="80">
        <f>SUM(L16:L31)</f>
        <v>0</v>
      </c>
      <c r="M32" s="80">
        <f>SUM(M16:M31)</f>
        <v>0</v>
      </c>
      <c r="N32" s="80">
        <f>SUM(N16:N31)</f>
        <v>0</v>
      </c>
      <c r="O32" s="80">
        <f>SUM(O16:O31)</f>
        <v>0</v>
      </c>
    </row>
    <row r="33" spans="1:15" ht="12.75">
      <c r="A33" s="2"/>
      <c r="B33" s="13" t="s">
        <v>189</v>
      </c>
      <c r="C33" s="60"/>
      <c r="D33" s="61"/>
      <c r="E33" s="61"/>
      <c r="F33" s="62"/>
      <c r="G33" s="62"/>
      <c r="H33" s="62"/>
      <c r="I33" s="63"/>
      <c r="J33" s="56"/>
      <c r="K33" s="64"/>
      <c r="L33" s="65"/>
      <c r="M33" s="14">
        <f>M32*0.03</f>
        <v>0</v>
      </c>
      <c r="N33" s="14"/>
      <c r="O33" s="81">
        <f>SUM(M33:N33)</f>
        <v>0</v>
      </c>
    </row>
    <row r="34" spans="1:15" ht="12.75">
      <c r="A34" s="2"/>
      <c r="B34" s="82" t="s">
        <v>12</v>
      </c>
      <c r="C34" s="83"/>
      <c r="D34" s="84"/>
      <c r="E34" s="84"/>
      <c r="F34" s="85"/>
      <c r="G34" s="85"/>
      <c r="H34" s="85"/>
      <c r="I34" s="86"/>
      <c r="J34" s="86"/>
      <c r="K34" s="122">
        <f>SUM(K32:K33)</f>
        <v>0</v>
      </c>
      <c r="L34" s="66">
        <f>SUM(L32:L33)</f>
        <v>0</v>
      </c>
      <c r="M34" s="66">
        <f>SUM(M32:M33)</f>
        <v>0</v>
      </c>
      <c r="N34" s="66">
        <f>SUM(N32:N33)</f>
        <v>0</v>
      </c>
      <c r="O34" s="66">
        <f>SUM(O32:O33)</f>
        <v>0</v>
      </c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60"/>
      <c r="B36" s="13" t="s">
        <v>192</v>
      </c>
      <c r="C36" s="60"/>
      <c r="D36" s="61"/>
      <c r="E36" s="61"/>
      <c r="F36" s="62"/>
      <c r="G36" s="62"/>
      <c r="H36" s="62"/>
      <c r="I36" s="63"/>
      <c r="J36" s="56"/>
      <c r="K36" s="64"/>
      <c r="L36" s="63"/>
      <c r="M36" s="58"/>
      <c r="N36" s="58"/>
      <c r="O36" s="59"/>
    </row>
    <row r="37" spans="1:15" ht="12.75">
      <c r="A37" s="60"/>
      <c r="B37" s="13"/>
      <c r="C37" s="60"/>
      <c r="D37" s="61"/>
      <c r="E37" s="61"/>
      <c r="F37" s="62"/>
      <c r="G37" s="62"/>
      <c r="H37" s="62"/>
      <c r="I37" s="63"/>
      <c r="J37" s="56"/>
      <c r="K37" s="64"/>
      <c r="L37" s="63"/>
      <c r="M37" s="58"/>
      <c r="N37" s="58"/>
      <c r="O37" s="59"/>
    </row>
    <row r="38" spans="1:15" ht="12.75">
      <c r="A38" s="60"/>
      <c r="B38" s="15" t="s">
        <v>193</v>
      </c>
      <c r="C38" s="60"/>
      <c r="D38" s="61"/>
      <c r="E38" s="61"/>
      <c r="F38" s="62"/>
      <c r="G38" s="62"/>
      <c r="H38" s="62"/>
      <c r="I38" s="63"/>
      <c r="J38" s="56"/>
      <c r="K38" s="64"/>
      <c r="L38" s="63"/>
      <c r="M38" s="58"/>
      <c r="N38" s="58"/>
      <c r="O38" s="59"/>
    </row>
  </sheetData>
  <sheetProtection/>
  <mergeCells count="9">
    <mergeCell ref="M9:N9"/>
    <mergeCell ref="A7:O7"/>
    <mergeCell ref="A12:A13"/>
    <mergeCell ref="B12:B13"/>
    <mergeCell ref="C12:C13"/>
    <mergeCell ref="D12:D13"/>
    <mergeCell ref="E12:J12"/>
    <mergeCell ref="K12:O12"/>
    <mergeCell ref="A8:O8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DairisS</cp:lastModifiedBy>
  <cp:lastPrinted>2014-09-04T06:06:27Z</cp:lastPrinted>
  <dcterms:created xsi:type="dcterms:W3CDTF">1996-10-14T23:33:28Z</dcterms:created>
  <dcterms:modified xsi:type="dcterms:W3CDTF">2014-09-04T06:06:34Z</dcterms:modified>
  <cp:category/>
  <cp:version/>
  <cp:contentType/>
  <cp:contentStatus/>
</cp:coreProperties>
</file>