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38" activeTab="9"/>
  </bookViews>
  <sheets>
    <sheet name="Koptame" sheetId="1" r:id="rId1"/>
    <sheet name="kopsav." sheetId="2" r:id="rId2"/>
    <sheet name="1_Ū2_USS eka" sheetId="3" r:id="rId3"/>
    <sheet name="2_Urbums" sheetId="4" r:id="rId4"/>
    <sheet name="3_NAI_SPK1" sheetId="5" r:id="rId5"/>
    <sheet name="4_EL_USS" sheetId="6" r:id="rId6"/>
    <sheet name="5_ELT_NAI_KSS" sheetId="7" r:id="rId7"/>
    <sheet name="6_K1, Ū2,Ū1_labiekart" sheetId="8" r:id="rId8"/>
    <sheet name="7_U1" sheetId="9" r:id="rId9"/>
    <sheet name="8_K1" sheetId="10" r:id="rId10"/>
    <sheet name="9_U1" sheetId="11" r:id="rId11"/>
    <sheet name="10_U1" sheetId="12" r:id="rId12"/>
    <sheet name="11_U1" sheetId="13" r:id="rId13"/>
    <sheet name="12_U1" sheetId="14" r:id="rId14"/>
  </sheets>
  <definedNames>
    <definedName name="_xlnm.Print_Area" localSheetId="2">'1_Ū2_USS eka'!$A$2:$P$161</definedName>
    <definedName name="_xlnm.Print_Area" localSheetId="3">'2_Urbums'!$A$1:$P$78</definedName>
    <definedName name="_xlnm.Print_Area" localSheetId="4">'3_NAI_SPK1'!$A$1:$P$101</definedName>
    <definedName name="_xlnm.Print_Area" localSheetId="5">'4_EL_USS'!$A$1:$P$52</definedName>
    <definedName name="_xlnm.Print_Area" localSheetId="6">'5_ELT_NAI_KSS'!$A$1:$P$38</definedName>
    <definedName name="_xlnm.Print_Area" localSheetId="7">'6_K1, Ū2,Ū1_labiekart'!$A$1:$P$54</definedName>
    <definedName name="_xlnm.Print_Area" localSheetId="8">'7_U1'!$A$1:$P$165</definedName>
    <definedName name="_xlnm.Print_Area" localSheetId="9">'8_K1'!$A$1:$P$216</definedName>
    <definedName name="_xlnm.Print_Titles" localSheetId="2">'1_Ū2_USS eka'!$16:$18</definedName>
    <definedName name="_xlnm.Print_Titles" localSheetId="11">'10_U1'!$14:$16</definedName>
    <definedName name="_xlnm.Print_Titles" localSheetId="12">'11_U1'!$14:$16</definedName>
    <definedName name="_xlnm.Print_Titles" localSheetId="13">'12_U1'!$14:$16</definedName>
    <definedName name="_xlnm.Print_Titles" localSheetId="3">'2_Urbums'!$13:$15</definedName>
    <definedName name="_xlnm.Print_Titles" localSheetId="4">'3_NAI_SPK1'!$14:$16</definedName>
    <definedName name="_xlnm.Print_Titles" localSheetId="5">'4_EL_USS'!$14:$16</definedName>
    <definedName name="_xlnm.Print_Titles" localSheetId="6">'5_ELT_NAI_KSS'!$15:$17</definedName>
    <definedName name="_xlnm.Print_Titles" localSheetId="7">'6_K1, Ū2,Ū1_labiekart'!$14:$16</definedName>
    <definedName name="_xlnm.Print_Titles" localSheetId="8">'7_U1'!$15:$17</definedName>
    <definedName name="_xlnm.Print_Titles" localSheetId="9">'8_K1'!$15:$17</definedName>
    <definedName name="_xlnm.Print_Titles" localSheetId="10">'9_U1'!$14:$16</definedName>
    <definedName name="Excel_BuiltIn_Print_Titles_3_1">#REF!</definedName>
  </definedNames>
  <calcPr fullCalcOnLoad="1" fullPrecision="0"/>
</workbook>
</file>

<file path=xl/sharedStrings.xml><?xml version="1.0" encoding="utf-8"?>
<sst xmlns="http://schemas.openxmlformats.org/spreadsheetml/2006/main" count="2840" uniqueCount="981">
  <si>
    <t>Atjaunojamais grants segums pēc pašteces kanalizācijas K-1 sistēmas izbūves 25,5 m2</t>
  </si>
  <si>
    <t>3.47</t>
  </si>
  <si>
    <t>3.48</t>
  </si>
  <si>
    <t>3.49</t>
  </si>
  <si>
    <t>3.50</t>
  </si>
  <si>
    <t>Atjaunojamais zālājs pēc pašteces kanalizācijas K-1 sistēmas izbūves 1146 m2</t>
  </si>
  <si>
    <t>3.51</t>
  </si>
  <si>
    <t>3.52</t>
  </si>
  <si>
    <t>3.53</t>
  </si>
  <si>
    <t>3.54</t>
  </si>
  <si>
    <t>Saimnieciskās pašteces kanalizācijas sistēma K-1 posms no K-18(neieskaitot) līdz K-18(a)(ieskaitot) (K1 izbūve līdz "Rūmniekiem" un "Ceļmaliešiem")</t>
  </si>
  <si>
    <t>Tas pats iebūves dziļums 2,0- 2,5 m zaļajā zonā</t>
  </si>
  <si>
    <t>Būvbedres rakšana apvalkcaurules izbūvei ar beztranšeju metodi</t>
  </si>
  <si>
    <r>
      <t>m</t>
    </r>
    <r>
      <rPr>
        <vertAlign val="superscript"/>
        <sz val="12"/>
        <rFont val="Times New Roman"/>
        <family val="1"/>
      </rPr>
      <t>3</t>
    </r>
  </si>
  <si>
    <t>4.8</t>
  </si>
  <si>
    <t>Hidroizolēta divās kārtās saliekamo dzelzbetona elementu grodu aka Ø1000(1,5 - 2,0 m dziļumā) ar akas pamatni, grodiem (Betona stiprības klase- C40/50, Ūdensnecaurlaidība kPA- 50), ar blīvgumiju grodu savienojuma vietās, grodu pārseguma vāku, kāpšļiem un kaļamā ķeta akas vāku 12,5 t zaļajā zonā</t>
  </si>
  <si>
    <t>4.9</t>
  </si>
  <si>
    <t>Aizsargčaula DN200 dzelzsbetona grodu akas sienā</t>
  </si>
  <si>
    <t>4.10</t>
  </si>
  <si>
    <t>Marķējuma lente pašteces kanalizācijai 0,5 virs jaunprojektējamās komunikācijas</t>
  </si>
  <si>
    <t>4.11</t>
  </si>
  <si>
    <t>4.12</t>
  </si>
  <si>
    <t>4.13</t>
  </si>
  <si>
    <t>4.14</t>
  </si>
  <si>
    <t>4.15</t>
  </si>
  <si>
    <t>Atjaunojamais asfaltbetona segums pēc pašteces kanalizācijas K-1 sistēmas izbūves 10,7 m2</t>
  </si>
  <si>
    <t>4.16</t>
  </si>
  <si>
    <t>4.17</t>
  </si>
  <si>
    <t>4.18</t>
  </si>
  <si>
    <t>4.19</t>
  </si>
  <si>
    <t>4.20</t>
  </si>
  <si>
    <t>Atjaunojamais zālājs pēc pašteces kanalizācijas K-1 sistēmas izbūves 6,7 m2</t>
  </si>
  <si>
    <t>4.21</t>
  </si>
  <si>
    <t>4.22</t>
  </si>
  <si>
    <t>4.23</t>
  </si>
  <si>
    <t>4.24</t>
  </si>
  <si>
    <t>Saimnieciskās pašteces kanalizācijas sistēma K-1 posms no K-1(c)(ieskaitot) līdz K-1(neieskaitot) (K1 izbūve līdz "Krastmaļi" un "Skroderkalns")</t>
  </si>
  <si>
    <t>Zemes darbi (rakšana, tranšeju sienu, stiprināšana, pie caurules iebūves dziļuma 1,0- 1,5 m grants segumā</t>
  </si>
  <si>
    <t>5.8</t>
  </si>
  <si>
    <t>5.9</t>
  </si>
  <si>
    <t>5.10</t>
  </si>
  <si>
    <t>5.11</t>
  </si>
  <si>
    <t>5.12</t>
  </si>
  <si>
    <t>Atjaunojamais grants segums pēc pašteces kanalizācijas K-1 sistēmas izbūves 100 m2</t>
  </si>
  <si>
    <t>5.13</t>
  </si>
  <si>
    <t>5.14</t>
  </si>
  <si>
    <t>5.15</t>
  </si>
  <si>
    <t>5.16</t>
  </si>
  <si>
    <t>Kopējie darbi</t>
  </si>
  <si>
    <t>Būvtāfele</t>
  </si>
  <si>
    <t>Nodošanas dokumentācijas sagatavošana</t>
  </si>
  <si>
    <t>Lokālā tāme Nr.9</t>
  </si>
  <si>
    <t>Aukstā ūdensvada sistēma Ū-1 posms uz mājām Lapiņas no mezgla ŪA-3(neieskaitot) līdz mezglam ŪM-9(ieskaitot)</t>
  </si>
  <si>
    <t>Elektrometināma dubultuzmava PE Ø32</t>
  </si>
  <si>
    <t xml:space="preserve">Elektrometināma noslēgtapa  PE Ø32  </t>
  </si>
  <si>
    <t>Pilnībā nokomplektēta, siltināta plūsmas mērītāja aka HDPE Ø600 ar kaļamā ķeta akas vāku 12,5 (zaļaja zonā) komplektā ar cauruļvadiem, noslēgarmatūru, veidgabaliem un "B" klases plūsmas mērītāju DN15 ar impulsa devēju</t>
  </si>
  <si>
    <t>Marķējuma lente ūdensvadam 0,5 m virs izbūvējamās komunikācijas</t>
  </si>
  <si>
    <t>Atjaunojamais asfaltbetona segums pēc aukstā ūdensvada Ū-1 sistēmas izbūves 50,1 m2</t>
  </si>
  <si>
    <t xml:space="preserve">Aukstā ūdensvada sistēma Ū-1 posms no ŪAS līdz "Vecsaikava 1", no mezgla ŪM-18 (ieskaitot) līdz mezglam ŪM-2 (ieskaitot) un no ŪM-2 līdz ŪAS </t>
  </si>
  <si>
    <t>Tas pats iebūves dziļums 1,5-2,0 m asfaltbetona segumā</t>
  </si>
  <si>
    <t>Projektējamā ūdensvada  Ø50 pieslēgums pie esošā ūdensvada tīkla d75</t>
  </si>
  <si>
    <t>Projektējamā ūdensvada  Ø63 pieslēgums pie esošā ūdensvada tīkla d75</t>
  </si>
  <si>
    <t>Elektrometināms Servisa aizbīdnis DCI DN40 ar teleskopisku pagarinātājkātu un peldošo kaļamā ķeta ielas kapi piegāde un montāža</t>
  </si>
  <si>
    <t>Atloku adapters UNI DCI DN65/68-85 piegāde un montāža</t>
  </si>
  <si>
    <t>Atloku aizbīdnis DCI DN100 piegāde un montāža</t>
  </si>
  <si>
    <t>Siltināts Virszemes tipa Hidrants DCI DN100 piegāde un montāža</t>
  </si>
  <si>
    <t>Atloku krustgabals DCI DN100 piegāde un montāža</t>
  </si>
  <si>
    <t>Elektrometināma Diametru pāreja PE Ø63/50 piegāde un montāža</t>
  </si>
  <si>
    <t>Elektrometināma Diametru pāreja PE Ø110/63 piegāde un montāža</t>
  </si>
  <si>
    <t>Elektrometināma Diametru pāreja PE Ø160/110 piegāde un montāža</t>
  </si>
  <si>
    <t>Elektrometināma Diametru pāreja PE Ø200/160 piegāde un montāža</t>
  </si>
  <si>
    <t>Elektrometināma dubultuzmava PE Ø50 piegāde un montāža</t>
  </si>
  <si>
    <t>Elektrometināma dubultuzmava PE Ø110 piegāde un montāža</t>
  </si>
  <si>
    <t>Īscaurule ar atloku PE Ø110/DN100 piegāde un montāža</t>
  </si>
  <si>
    <r>
      <t>Elektrometināms līkums PE Ø110 22</t>
    </r>
    <r>
      <rPr>
        <vertAlign val="superscript"/>
        <sz val="12"/>
        <rFont val="Times New Roman"/>
        <family val="1"/>
      </rPr>
      <t>0</t>
    </r>
    <r>
      <rPr>
        <sz val="12"/>
        <rFont val="Times New Roman"/>
        <family val="1"/>
      </rPr>
      <t xml:space="preserve"> piegāde un montāža</t>
    </r>
  </si>
  <si>
    <r>
      <t>Elektrometināms līkums PE Ø110 90</t>
    </r>
    <r>
      <rPr>
        <vertAlign val="superscript"/>
        <sz val="12"/>
        <rFont val="Times New Roman"/>
        <family val="1"/>
      </rPr>
      <t>0</t>
    </r>
    <r>
      <rPr>
        <sz val="12"/>
        <rFont val="Times New Roman"/>
        <family val="1"/>
      </rPr>
      <t xml:space="preserve"> piegāde un montāža</t>
    </r>
  </si>
  <si>
    <r>
      <t>Elektrometināms līkums PE Ø63 90</t>
    </r>
    <r>
      <rPr>
        <vertAlign val="superscript"/>
        <sz val="12"/>
        <rFont val="Times New Roman"/>
        <family val="1"/>
      </rPr>
      <t>0</t>
    </r>
    <r>
      <rPr>
        <sz val="12"/>
        <rFont val="Times New Roman"/>
        <family val="1"/>
      </rPr>
      <t xml:space="preserve"> piegāde un montāža</t>
    </r>
  </si>
  <si>
    <t>Noslēgatloks DCI DN65 piegāde un montāža</t>
  </si>
  <si>
    <t>Noslēgatloks DCI DN150 piegāde un montāža</t>
  </si>
  <si>
    <t>Elektrometināma noslēgtapa  PE Ø63 piegāde un montāža</t>
  </si>
  <si>
    <t>Noslēgtapa  PE Ø100 piegāde un montāža</t>
  </si>
  <si>
    <t>Noslēgtapa  PE Ø150 piegāde un montāža</t>
  </si>
  <si>
    <t>Elektrometināma Sedlu uzlika PE Ø63/50 piegāde un montāža</t>
  </si>
  <si>
    <t>Elektrometināma Sedlu uzlika PE Ø63/63 piegāde un montāža</t>
  </si>
  <si>
    <t>Elektrometināms trejgabals PE Ø110 piegāde un montāža</t>
  </si>
  <si>
    <t>Aizsargčaula dzelzsbetona akas sienā DN 32 piegāde un montāža</t>
  </si>
  <si>
    <t>Aizsargčaula dzelzsbetona akas sienā DN 110 piegāde un montāža</t>
  </si>
  <si>
    <t>Pilnībā nokomplektēta, siltināta plūsmas mērītāja aka HDPE Ø600 ar kaļamā ķeta akas vāku 12,5 t komplektā ar cauruļvadiem, noslēgarmatūru, veidgabaliem un "B" klases plūsmas mērītāju DN25 ar impulsa devēju piegāde un montāža</t>
  </si>
  <si>
    <t>Uzmavu adapters UNI DCI DN184-207 piegāde un montāža</t>
  </si>
  <si>
    <t>2.54</t>
  </si>
  <si>
    <t>2.55</t>
  </si>
  <si>
    <t>2.56</t>
  </si>
  <si>
    <t>2.57</t>
  </si>
  <si>
    <t>2.58</t>
  </si>
  <si>
    <t>Atjaunojamais zālājs pēc aukstā ūdensvada Ū-1 sistēmas izbūves 1098 m2</t>
  </si>
  <si>
    <t>2.59</t>
  </si>
  <si>
    <t>2.60</t>
  </si>
  <si>
    <t>2.61</t>
  </si>
  <si>
    <t>2.62</t>
  </si>
  <si>
    <t>Atjaunojamais asfaltbetona segums pēc aukstā ūdensvada Ū-1 sistēmas izbūves18 m2</t>
  </si>
  <si>
    <t>2.63</t>
  </si>
  <si>
    <t>2.64</t>
  </si>
  <si>
    <t>2.65</t>
  </si>
  <si>
    <t>2.66</t>
  </si>
  <si>
    <t>2.67</t>
  </si>
  <si>
    <t>Lokālā tāme Nr.10</t>
  </si>
  <si>
    <t xml:space="preserve">Aukstā ūdensvada sistēma Ū-1 posms mājām Krastmaļi un Skroderkalns no mezgla ŪM-61(neieskaitot) līdz mezglam ŪM-61(c)(ieskaitot) un mezglam ŪM-61(e)(ieskaitot) </t>
  </si>
  <si>
    <t>Elektrometināms Servisa aizbīdnis DCI DN25 ar teleskopisku pagarinātājkātu un peldošo kaļamā ķeta ielas kapi</t>
  </si>
  <si>
    <t>Elektrometināms trejgabals PE Ø32 piegāde un montāža</t>
  </si>
  <si>
    <t>Pilnībā nokomplektēta, siltināta plūsmas mērītāja aka HDPE Ø600 ar kaļamā ķeta akas vāku 12,5 (zaļaja zonā)  komplektā ar cauruļvadiem, noslēgarmatūru, veidgabaliem un "B" klases plūsmas mērītāju DN15 ar impulsa devēju</t>
  </si>
  <si>
    <t>Atjaunojamais grants segums pēc aukstā ūdensvada Ū-1 sistēmas izbūves 27,9 m2</t>
  </si>
  <si>
    <t>Atjaunojamais zaļajā zonā pēc aukstā ūdensvada Ū-1 sistēmas izbūves 110,6 m2</t>
  </si>
  <si>
    <t>Lokālā tāme Nr.11</t>
  </si>
  <si>
    <t>Aukstā ūdensvada sistēma Ū-1 posms no mezgla ŪM-2 (neieskaitot) līdz pieslēgumam ŪM-27 (ieskaitot) Stūrīši posms ŪM-2 līdz ŪM-27</t>
  </si>
  <si>
    <t>Pilnībā nokomplektēta, siltināta plūsmas mērītāja aka HDPE Ø600 ar kaļamā ķeta akas vāku 12,5 t(zaļajā zonā) komplektā ar cauruļvadiem, noslēgarmatūru, veidgabaliem un "B" klases plūsmas mērītāju DN15 ar impulsa devēju piegāde un montāža</t>
  </si>
  <si>
    <t>Atjaunojamais grants segums pēc pašteces kanalizācijas K-1 sistēmas izbūves 25,1 m2</t>
  </si>
  <si>
    <t>Atjaunojamais zālājs pēc aukstā ūdensvada Ū-1 sistēmas izbūves 544,7 m2</t>
  </si>
  <si>
    <t>Lokālā tāme Nr.12</t>
  </si>
  <si>
    <t>Aukstā ūdensvada sistēma Ū-1 posms mājām Parkamlas no mezgla ŪM-48(neieskaitot) līdz mezglam ŪM-46(ieskaitot)</t>
  </si>
  <si>
    <t>Atjaunojamais zaļajā zonā pēc aukstā ūdensvada Ū-1 sistēmas izbūves 173,4 m2</t>
  </si>
  <si>
    <t>1.1.8</t>
  </si>
  <si>
    <t>1.1.9</t>
  </si>
  <si>
    <t>1.1.10</t>
  </si>
  <si>
    <t>1.1.11</t>
  </si>
  <si>
    <t>1.1.12</t>
  </si>
  <si>
    <t>1.1.13</t>
  </si>
  <si>
    <t>1.1.14</t>
  </si>
  <si>
    <t>1.1.15</t>
  </si>
  <si>
    <t>1.1.16</t>
  </si>
  <si>
    <t>1.2.2</t>
  </si>
  <si>
    <t>1.2.3</t>
  </si>
  <si>
    <t>1.2.4</t>
  </si>
  <si>
    <t>1.2.5</t>
  </si>
  <si>
    <t>1.2.6</t>
  </si>
  <si>
    <t>1.2.7</t>
  </si>
  <si>
    <t>1.2.8</t>
  </si>
  <si>
    <t>1.3.2</t>
  </si>
  <si>
    <t>1.3.3</t>
  </si>
  <si>
    <t>1.3.4</t>
  </si>
  <si>
    <t>1.3.5</t>
  </si>
  <si>
    <t>1.3.6</t>
  </si>
  <si>
    <t>1.3.7</t>
  </si>
  <si>
    <t>1.3.8</t>
  </si>
  <si>
    <t>1.3.9</t>
  </si>
  <si>
    <t>1.3.10</t>
  </si>
  <si>
    <t>1.4.5</t>
  </si>
  <si>
    <t>1.4.6</t>
  </si>
  <si>
    <t>1.4.7</t>
  </si>
  <si>
    <t>1.4.8</t>
  </si>
  <si>
    <t>1.4.9</t>
  </si>
  <si>
    <t>1.4.10</t>
  </si>
  <si>
    <t>1.4.11</t>
  </si>
  <si>
    <t>1.4.12</t>
  </si>
  <si>
    <t>1.4.13</t>
  </si>
  <si>
    <t>1.4.14</t>
  </si>
  <si>
    <t>1.4.15</t>
  </si>
  <si>
    <t>1.4.16</t>
  </si>
  <si>
    <t>1.4.17</t>
  </si>
  <si>
    <t>1.4.18</t>
  </si>
  <si>
    <t>1.4.19</t>
  </si>
  <si>
    <t>1.4.20</t>
  </si>
  <si>
    <t>1.4.21</t>
  </si>
  <si>
    <t>1.5.3</t>
  </si>
  <si>
    <t>1.5.4</t>
  </si>
  <si>
    <t>1.5.5</t>
  </si>
  <si>
    <t>1.5.6</t>
  </si>
  <si>
    <t>1.5.7</t>
  </si>
  <si>
    <t>1.5.8</t>
  </si>
  <si>
    <t>1.5.9</t>
  </si>
  <si>
    <t>1.6.6</t>
  </si>
  <si>
    <t>1.6.7</t>
  </si>
  <si>
    <t>1.6.8</t>
  </si>
  <si>
    <t>1.6.9</t>
  </si>
  <si>
    <t>1.6.10</t>
  </si>
  <si>
    <t>1.6.11</t>
  </si>
  <si>
    <t>1.6.12</t>
  </si>
  <si>
    <t>1.6.13</t>
  </si>
  <si>
    <t>1.6.14</t>
  </si>
  <si>
    <t>1.7.8</t>
  </si>
  <si>
    <t>1.7.9</t>
  </si>
  <si>
    <t>1.7.10</t>
  </si>
  <si>
    <t>1.7.11</t>
  </si>
  <si>
    <t>1.7.12</t>
  </si>
  <si>
    <t>1.7.13</t>
  </si>
  <si>
    <t>1.7.14</t>
  </si>
  <si>
    <t>1.7.15</t>
  </si>
  <si>
    <t>1.7.16</t>
  </si>
  <si>
    <t>1.7.17</t>
  </si>
  <si>
    <t>1.7.18</t>
  </si>
  <si>
    <t>1.7.19</t>
  </si>
  <si>
    <t>1.7.20</t>
  </si>
  <si>
    <t>1.7.21</t>
  </si>
  <si>
    <t>1.7.22</t>
  </si>
  <si>
    <t>1.8.5</t>
  </si>
  <si>
    <t>1.8.6</t>
  </si>
  <si>
    <t>1.8.7</t>
  </si>
  <si>
    <t>1.8.8</t>
  </si>
  <si>
    <t>1.8.9</t>
  </si>
  <si>
    <t>1.8.10</t>
  </si>
  <si>
    <t>1.8.11</t>
  </si>
  <si>
    <t>1.8.12</t>
  </si>
  <si>
    <t>1.8.13</t>
  </si>
  <si>
    <t>1.8.14</t>
  </si>
  <si>
    <t>1.8.15</t>
  </si>
  <si>
    <t>1.8.16</t>
  </si>
  <si>
    <t>1.8.17</t>
  </si>
  <si>
    <t>1.8.18</t>
  </si>
  <si>
    <t>1.8.19</t>
  </si>
  <si>
    <t>APSTIPRINU</t>
  </si>
  <si>
    <t>__________________________________________________________________________________</t>
  </si>
  <si>
    <t>Z.v.</t>
  </si>
  <si>
    <t>2014. gada ____. _____________</t>
  </si>
  <si>
    <t xml:space="preserve">Būvniecības koptāme </t>
  </si>
  <si>
    <r>
      <t xml:space="preserve">Pasūtītājs: </t>
    </r>
    <r>
      <rPr>
        <sz val="12"/>
        <rFont val="Times New Roman"/>
        <family val="1"/>
      </rPr>
      <t>Madonas novada pašvaldība</t>
    </r>
  </si>
  <si>
    <t xml:space="preserve">Uzņēmējs: </t>
  </si>
  <si>
    <r>
      <t xml:space="preserve">Būves nosaukums: </t>
    </r>
    <r>
      <rPr>
        <sz val="12"/>
        <rFont val="Times New Roman"/>
        <family val="1"/>
      </rPr>
      <t>"Madonas novada Praulienas pagasta Vecsaikavas ciema ūdenssaimniecības attīstība"</t>
    </r>
  </si>
  <si>
    <r>
      <t>Objekta adrese:</t>
    </r>
    <r>
      <rPr>
        <sz val="12"/>
        <rFont val="Times New Roman"/>
        <family val="1"/>
      </rPr>
      <t xml:space="preserve"> Vecsaikavas ciems, Praulienas pagasts, Madonas novads</t>
    </r>
  </si>
  <si>
    <t>Nr.p.k</t>
  </si>
  <si>
    <t>Objekta nosaukums</t>
  </si>
  <si>
    <r>
      <t>Objekta izmaksas (</t>
    </r>
    <r>
      <rPr>
        <b/>
        <i/>
        <sz val="12"/>
        <rFont val="Times New Roman"/>
        <family val="1"/>
      </rPr>
      <t>euro</t>
    </r>
    <r>
      <rPr>
        <b/>
        <sz val="12"/>
        <rFont val="Times New Roman"/>
        <family val="1"/>
      </rPr>
      <t xml:space="preserve">), tai skaitā 5% pasūtītāja rezerve </t>
    </r>
  </si>
  <si>
    <t>Madonas novada Praulienas pagasta Vecsaikavas ciema ūdenssaimniecības attīstība</t>
  </si>
  <si>
    <t>Kopā:</t>
  </si>
  <si>
    <t>PVN 21 %</t>
  </si>
  <si>
    <t>Pavisam kopā:</t>
  </si>
  <si>
    <t xml:space="preserve"> Sastādīja  ________________/  </t>
  </si>
  <si>
    <t xml:space="preserve"> Sert. Nr. </t>
  </si>
  <si>
    <t>Kopsavilkuma aprēķini darbu vai konstruktīvo elementu veidiem</t>
  </si>
  <si>
    <r>
      <t>"</t>
    </r>
    <r>
      <rPr>
        <b/>
        <sz val="12"/>
        <color indexed="8"/>
        <rFont val="Times New Roman"/>
        <family val="1"/>
      </rPr>
      <t>Madonas novada Praulienas pagasta Vecsaikavas ciema ūdenssaimniecības attīstība</t>
    </r>
    <r>
      <rPr>
        <b/>
        <sz val="14"/>
        <rFont val="Times New Roman"/>
        <family val="1"/>
      </rPr>
      <t>"</t>
    </r>
  </si>
  <si>
    <t>(darba veids vai konstruktīva elementa nosaukums)</t>
  </si>
  <si>
    <r>
      <t xml:space="preserve">Objekta nosaukums: </t>
    </r>
    <r>
      <rPr>
        <sz val="12"/>
        <color indexed="8"/>
        <rFont val="Times New Roman"/>
        <family val="1"/>
      </rPr>
      <t>"Madonas novada Praulienas pagasta Vecsaikavas ciema ūdenssaimniecības attīstība"</t>
    </r>
  </si>
  <si>
    <r>
      <t>Par kopējo summu, e</t>
    </r>
    <r>
      <rPr>
        <b/>
        <i/>
        <sz val="12"/>
        <rFont val="Times New Roman"/>
        <family val="1"/>
      </rPr>
      <t>uro</t>
    </r>
  </si>
  <si>
    <t>Kopējā darbietilpība, c/h</t>
  </si>
  <si>
    <t>Tāme sastādīta</t>
  </si>
  <si>
    <t>2014.gada</t>
  </si>
  <si>
    <t>N.p.k</t>
  </si>
  <si>
    <t>Lokālās tāmes  Nr.</t>
  </si>
  <si>
    <t>Darba veids, vai konstruktīvā elementa nosaukums</t>
  </si>
  <si>
    <t>Tajā skaitā</t>
  </si>
  <si>
    <t>Darbietilpība (c/h)</t>
  </si>
  <si>
    <t xml:space="preserve">Esošā urbuma tamponāža Urbuma izbūve </t>
  </si>
  <si>
    <t xml:space="preserve">NAI un SPK1 būvdarbi   </t>
  </si>
  <si>
    <t xml:space="preserve">ELT NAI un KSS          </t>
  </si>
  <si>
    <t>Ūdensvada tīkla izbūve</t>
  </si>
  <si>
    <t>Kanalizācijas tīkla izbūve</t>
  </si>
  <si>
    <t>Ūdensvada tīkla izbūve no mezgla ŪA-3 (neieskaitot) līdz mezglam ŪM-9 (ieskaitot), no mezgla ŪM-18 (ieskaitot) līdz mezglam ŪM-2 (ieskaitot) un no ŪM-2 līdz ŪAS</t>
  </si>
  <si>
    <t>Ūdensvada tīkla izbūve no mezgla ŪM-61(neieskaitot) līdz mezglam ŪM-61(c)(ieskaitot) un mezglam ŪM-61(e)(ieskaitot)</t>
  </si>
  <si>
    <t>Ūdensvada tīkla izbūve no mezgla ŪM-2 (neieskaitot) līdz pieslēgumam ŪM-27 (ieskaitot) Stūrīši posms ŪM-2 līdz ŪM-27</t>
  </si>
  <si>
    <t>Ūdensvada tīkla izbūve no mezgla ŪM-48(neieskaitot) līdz mezglam ŪM-46(ieskaitot)</t>
  </si>
  <si>
    <t>Virsizdevumi  % …</t>
  </si>
  <si>
    <t xml:space="preserve">t.sk darba aizsardzība </t>
  </si>
  <si>
    <t>Plānotā peļna   % …</t>
  </si>
  <si>
    <t>Darba devēja sociālais nodoklis 23,59%</t>
  </si>
  <si>
    <t xml:space="preserve">Summa kopā : </t>
  </si>
  <si>
    <t>Pasūtītāja rezerve 5%</t>
  </si>
  <si>
    <t xml:space="preserve">Pavisam kopā : </t>
  </si>
  <si>
    <t>Sastādīja</t>
  </si>
  <si>
    <t>(paraksts un tā atšifrējums, datums)</t>
  </si>
  <si>
    <t>Pārbaudīja</t>
  </si>
  <si>
    <t>Sertifikāta Nr.</t>
  </si>
  <si>
    <t>Lokālā tāme Nr.1</t>
  </si>
  <si>
    <t>USI ēkas celtniecība</t>
  </si>
  <si>
    <r>
      <t>Tāmes kopējās izmaksas e</t>
    </r>
    <r>
      <rPr>
        <i/>
        <sz val="12"/>
        <rFont val="Times New Roman"/>
        <family val="1"/>
      </rPr>
      <t>uro</t>
    </r>
    <r>
      <rPr>
        <sz val="12"/>
        <rFont val="Times New Roman"/>
        <family val="1"/>
      </rPr>
      <t>:</t>
    </r>
  </si>
  <si>
    <t>Kods</t>
  </si>
  <si>
    <t>Darba nosaukums</t>
  </si>
  <si>
    <t>Mēra vienība</t>
  </si>
  <si>
    <t>Vienību skaits</t>
  </si>
  <si>
    <t>Vienības izmaksas</t>
  </si>
  <si>
    <t>Kopā uz visu apjomu</t>
  </si>
  <si>
    <t>1.</t>
  </si>
  <si>
    <t>1.1</t>
  </si>
  <si>
    <t>Pamatu izbūve</t>
  </si>
  <si>
    <t>1.1.1</t>
  </si>
  <si>
    <t>Assu nospraušana</t>
  </si>
  <si>
    <t>kompl.</t>
  </si>
  <si>
    <t>1.1.2</t>
  </si>
  <si>
    <t>Pamatu rakšanas darbi</t>
  </si>
  <si>
    <t>m3</t>
  </si>
  <si>
    <t>1.1.3</t>
  </si>
  <si>
    <t>Blietētu dolomīta šķembu pabēruma pamatu pēdas spilvena izbūve ρ&gt;1650kg/m³</t>
  </si>
  <si>
    <t>m</t>
  </si>
  <si>
    <t xml:space="preserve">Blietētas Dolamīta šķembas fr12 -36 </t>
  </si>
  <si>
    <t>1.1.4</t>
  </si>
  <si>
    <t>Lentveida pamatu pēdas izbūve ieskaitot veidņu montāžu, demontāžu.</t>
  </si>
  <si>
    <t xml:space="preserve">Tērauda stiegrojumsA III d12 </t>
  </si>
  <si>
    <t>kg</t>
  </si>
  <si>
    <t xml:space="preserve">Betons B20 </t>
  </si>
  <si>
    <t>Palīgmateriāli tērauda stiegrojuma izbūvei</t>
  </si>
  <si>
    <t>1.1.5</t>
  </si>
  <si>
    <t>Lentveida pamatu izbūve ieskaitot veidņu montāžu, demontāžu.</t>
  </si>
  <si>
    <t>1.1.6</t>
  </si>
  <si>
    <t>Pamatu horizontālās hidroizolācijas izbūve</t>
  </si>
  <si>
    <t>Divās kārtās uz bitumena mastiku pielīmēts ruberoids</t>
  </si>
  <si>
    <t>m2</t>
  </si>
  <si>
    <t>1.1.7</t>
  </si>
  <si>
    <t>filtrējošas vidēji rupjas smilts pabērums pamatu ārpusē un iekšpusē</t>
  </si>
  <si>
    <t>Vidēji rupja smilts filtracija 2m/dnn</t>
  </si>
  <si>
    <t>1.2</t>
  </si>
  <si>
    <t>Gridas  pamatnes izbūve</t>
  </si>
  <si>
    <t>1.2.1</t>
  </si>
  <si>
    <t>Grīdas pamatnes izbūves darbi ieskaitot palīgmateriālus</t>
  </si>
  <si>
    <t>vidēji rupja blietēta smilts filtracija 2m/dnn ρ&gt;1650kg/m³</t>
  </si>
  <si>
    <t>Blietētas dolamīta šķembas fr12 -36 ρ&gt;1650kg/m³</t>
  </si>
  <si>
    <t>Hidroizolācijas membrāna zem siltumizolācijas</t>
  </si>
  <si>
    <t>Stiegrota betona B30 betonējums 100mm, stiegrojums Bp 5/100/100, 50mm
no virsas</t>
  </si>
  <si>
    <t>Amortizācijas lenta</t>
  </si>
  <si>
    <t>Vadulas</t>
  </si>
  <si>
    <t>1.3</t>
  </si>
  <si>
    <t>Kermzītvetona sienu izbūve:</t>
  </si>
  <si>
    <t>1.3.1</t>
  </si>
  <si>
    <t xml:space="preserve">Sienu izbūves darbi ieskaitot palīgmateriālus </t>
  </si>
  <si>
    <t>gab.</t>
  </si>
  <si>
    <t xml:space="preserve">Betons B25 </t>
  </si>
  <si>
    <t xml:space="preserve">Tērauda stiegrojumsA III d10 </t>
  </si>
  <si>
    <t xml:space="preserve">Tērauda stiegrojumsA III d6 aptveres </t>
  </si>
  <si>
    <t>1.4</t>
  </si>
  <si>
    <t>Ēkas vienslīpa jumta izbūve</t>
  </si>
  <si>
    <t>1.4.1</t>
  </si>
  <si>
    <t>Vienslīpa jumta izbūve ieskaitot palīgmateriālus</t>
  </si>
  <si>
    <t>Antisepicēts kokmateriāls, ne zemākas par II šķiru šķiras skuju koks ar relatīvo mitrumu mazāku par 20%, stiprības klase C24 (pēc EN 338)</t>
  </si>
  <si>
    <t xml:space="preserve">Prettvaika plēve no iekšpuses stiprināt ar koka latām  </t>
  </si>
  <si>
    <t xml:space="preserve">Tērauda sloksne 900x40x4 </t>
  </si>
  <si>
    <t>Stiprinājuma materiāli, palīgmateriāli (naglas, montāžas skrūves spāru leņķi)</t>
  </si>
  <si>
    <t>1.4.2</t>
  </si>
  <si>
    <t>notekreņu, notekcauruļu izbūve</t>
  </si>
  <si>
    <t>Cinkota metāla notekrene ar PE pārklājumu (pusapaļa) ieskaitot stiprinājumus</t>
  </si>
  <si>
    <t>Cinkota metāla notekcaurule ar PE pārklājumu (apaļa)ieskaitot stiprinājumus</t>
  </si>
  <si>
    <t>1.4.3</t>
  </si>
  <si>
    <t>Dzegas apšuvums</t>
  </si>
  <si>
    <t>Antisepticēta priedes koka dzegas apšuvums- ēvelēts vagondēlis100x20 ieskaitot montāžas materiālus (skrūves)</t>
  </si>
  <si>
    <t>1.4.4</t>
  </si>
  <si>
    <t>Ģipškartona griestu izbūve</t>
  </si>
  <si>
    <t>CD Reģipša profils</t>
  </si>
  <si>
    <t>Mitrumizturīgs reģipsis divās kārtās</t>
  </si>
  <si>
    <t>Amorizācijas lente</t>
  </si>
  <si>
    <t>palīgmateriali</t>
  </si>
  <si>
    <t>1.5</t>
  </si>
  <si>
    <t>Logu durvju ailu aizpildījums</t>
  </si>
  <si>
    <t>1.5.1</t>
  </si>
  <si>
    <t xml:space="preserve">Stikls: U=1,1 w/m2K, galvenās ieejas durvju rāmis D-1: U=1.7 w/m2k, metāla pelēku vai citas krāsas durvju uzstādīšana, ar stikla paketi ar stiprinājumiem, ķīļiem un makrofleksu  </t>
  </si>
  <si>
    <t>Ārējās un iekšējās šuvju noseglentas</t>
  </si>
  <si>
    <t>Montāžas putas</t>
  </si>
  <si>
    <t>1.5.2</t>
  </si>
  <si>
    <t>Ventilācijas reste metāla 200x300mm uzstādīšana</t>
  </si>
  <si>
    <t xml:space="preserve">Ventilācijas reste metāla 200x300mm </t>
  </si>
  <si>
    <t>Iekšējā palodze 300mm plata</t>
  </si>
  <si>
    <t>Ārējās skārda palodzes ar PE pārklājumu 150mm plata</t>
  </si>
  <si>
    <t>1.6</t>
  </si>
  <si>
    <t>Pamatu siltināšana, gala apdare</t>
  </si>
  <si>
    <t>1.6.1</t>
  </si>
  <si>
    <t>Putupolistirola iestrāde pamatu siltumizolācijai uz līmes kārtas nostiprinot ar dībeļiem, katrā plāksnē virs aizsargapmales pa 6 gab.</t>
  </si>
  <si>
    <t>Ekstrudētais putupolistirols200kN/m2 b=50mm</t>
  </si>
  <si>
    <t>Līmjava</t>
  </si>
  <si>
    <t>Dībeļi PE</t>
  </si>
  <si>
    <t>1.6.2</t>
  </si>
  <si>
    <t>Armējošā stiklašķiedras sieta iestrāde, izmanto armēšanai līmjavu</t>
  </si>
  <si>
    <t>Stiklašķiedras siets</t>
  </si>
  <si>
    <t>1.6.3</t>
  </si>
  <si>
    <t>Stūra līstu pielikšana</t>
  </si>
  <si>
    <t>Stūra līstis ar sieta pagarinājumu</t>
  </si>
  <si>
    <t>1.6.4</t>
  </si>
  <si>
    <t xml:space="preserve">Silikāta apmetumu (3-5 mm) iestrāde </t>
  </si>
  <si>
    <t>Gatavs iestrādei apmetuma sastāvs</t>
  </si>
  <si>
    <t>1.6.5</t>
  </si>
  <si>
    <t>Virspamatu krāsošana ar cokola lateksa krāsu.</t>
  </si>
  <si>
    <t>cokola lateksa bāzes krāsa divās kārtās</t>
  </si>
  <si>
    <t>1.7</t>
  </si>
  <si>
    <t>Ārsienu siltināšana, gala apdare</t>
  </si>
  <si>
    <t>1.7.1</t>
  </si>
  <si>
    <t>Cokola līstes pielikšana</t>
  </si>
  <si>
    <t>Cokola līste 100mm</t>
  </si>
  <si>
    <t xml:space="preserve">Dībeļnaglas cokola līstei </t>
  </si>
  <si>
    <t>1.7.2</t>
  </si>
  <si>
    <t>Putuplasta EPS 100 (b = 100 mm)  siltumizolācijas materiālu iestrādā ar dībeļiem un līmjavu</t>
  </si>
  <si>
    <t>EPS 100 fasādei b=100mm</t>
  </si>
  <si>
    <t>Dībeļi</t>
  </si>
  <si>
    <t>1.7.3</t>
  </si>
  <si>
    <t>Logaiļu, durvjaiļu siltināšana 100 mm platumā</t>
  </si>
  <si>
    <t>EPS 100 siltumizolācija fasādei b=30mm</t>
  </si>
  <si>
    <t>1.7.4</t>
  </si>
  <si>
    <t>1.7.5</t>
  </si>
  <si>
    <t>1.7.6</t>
  </si>
  <si>
    <t>Ailas aplīmē arī uz ailu stūriem 45 gradu leņķī ar stiklašķiedras sietu, izmanto līmjavu armēšanai</t>
  </si>
  <si>
    <t>1.7.7</t>
  </si>
  <si>
    <t>Tonēta dekoratīvo silikāta apmetumu (3-5 mm) iestrāde fasādes un ailu sānu malās</t>
  </si>
  <si>
    <t>Tonēts, gatavs iestrādei apmetuma sastāvs</t>
  </si>
  <si>
    <t>Fasādes krāsa (Tonēta)- paredzēta akmens vates sistēmai</t>
  </si>
  <si>
    <t>1.8</t>
  </si>
  <si>
    <t>Iekšējā apdare</t>
  </si>
  <si>
    <t>1.8.1</t>
  </si>
  <si>
    <t>Akmens masas flīžu grīdas izbūve</t>
  </si>
  <si>
    <t>Nodilumizturīgas keramikas flīzes, krāsa precizējama autoruzraudzības laikā</t>
  </si>
  <si>
    <t>1.8.2</t>
  </si>
  <si>
    <t>Esošo grīdas pamatnes apstrāde ar gruntējošu materiālu- pucgrunt</t>
  </si>
  <si>
    <t>Pašizlīdzinoša javas kārta līdz 5 mm.</t>
  </si>
  <si>
    <t>grunts</t>
  </si>
  <si>
    <t>flīžu līme</t>
  </si>
  <si>
    <t xml:space="preserve">šuvotājs, tonēts </t>
  </si>
  <si>
    <t>krusiņi</t>
  </si>
  <si>
    <t>1.8.3</t>
  </si>
  <si>
    <t>Sienu apdare</t>
  </si>
  <si>
    <t>apmetums</t>
  </si>
  <si>
    <t>keramikas flīzes, krāsa precizējama autoruzraudzības laikā</t>
  </si>
  <si>
    <t>krustiņi 5mm</t>
  </si>
  <si>
    <t>1.8.4</t>
  </si>
  <si>
    <t>Griestu apdare</t>
  </si>
  <si>
    <t>tepe</t>
  </si>
  <si>
    <t>stiklšķiedras siets</t>
  </si>
  <si>
    <t>balta uz lateksa bāzaes krāsa</t>
  </si>
  <si>
    <t>1.9</t>
  </si>
  <si>
    <t>Kanalizācijas K-1 izbūve</t>
  </si>
  <si>
    <t>1.9.1</t>
  </si>
  <si>
    <t>Plastmasas kanalizācijas caurules  HTP dn110 piegāde un montāža</t>
  </si>
  <si>
    <t>1.9.2</t>
  </si>
  <si>
    <t>1.9.3</t>
  </si>
  <si>
    <t>Pārējās kanalizācijas cauruļvadu fasondaļas (līkumi, trejgabali u.c.) piegāde un montāža</t>
  </si>
  <si>
    <t>Kopā</t>
  </si>
  <si>
    <t>Materiālu, grunts apmaiņas un būvgružu transporta izdevumi …%</t>
  </si>
  <si>
    <t>Tiešās izmaksas kopā</t>
  </si>
  <si>
    <t>kopā</t>
  </si>
  <si>
    <t>Lokālā tāme Nr.2</t>
  </si>
  <si>
    <t>Esošā urbuma tamponāža Urbuma izbūve</t>
  </si>
  <si>
    <t>Esošā dziļurbuma tamponāža</t>
  </si>
  <si>
    <t xml:space="preserve">Cements piegāde un iestrāde </t>
  </si>
  <si>
    <t>maisi</t>
  </si>
  <si>
    <t xml:space="preserve">grants piegāde un iestrāde </t>
  </si>
  <si>
    <t xml:space="preserve">Māls piegāde un iestrāde </t>
  </si>
  <si>
    <t xml:space="preserve">hlors piegāde un iestrāde </t>
  </si>
  <si>
    <t>Māla šķīduma iesūknēšana ar dubļu sūkni</t>
  </si>
  <si>
    <t>h</t>
  </si>
  <si>
    <t>Labarotoriskie izmeklējumi</t>
  </si>
  <si>
    <t>2.</t>
  </si>
  <si>
    <t>Jauns artēziskais urbums no Gaujas horizonta 2,2 l/s H=130 m</t>
  </si>
  <si>
    <t>2.1</t>
  </si>
  <si>
    <t>Tērauda caurule DN 219 piegāde un montāža</t>
  </si>
  <si>
    <t xml:space="preserve">m </t>
  </si>
  <si>
    <t>2.2</t>
  </si>
  <si>
    <t>Nerūsējošā tērauda caurule DN 129 piegāde un montāža</t>
  </si>
  <si>
    <t>2.3</t>
  </si>
  <si>
    <t>Nipeļi / pārejas piegāde un montāža</t>
  </si>
  <si>
    <t>2.4</t>
  </si>
  <si>
    <t>Nerūs. tērauda filtrs/ perforēta caurule piegāde un montāža</t>
  </si>
  <si>
    <t>2.5</t>
  </si>
  <si>
    <t>2.6</t>
  </si>
  <si>
    <t xml:space="preserve">antisols piegāde un iestrāde </t>
  </si>
  <si>
    <t>kg.</t>
  </si>
  <si>
    <t>2.7</t>
  </si>
  <si>
    <t xml:space="preserve">Urbšanas darbi </t>
  </si>
  <si>
    <t>3.</t>
  </si>
  <si>
    <t>Artēziskā urbuma apsaiste un uzskaites mezgls</t>
  </si>
  <si>
    <t>3.1</t>
  </si>
  <si>
    <t>Atloku aizbīdnis DCI DN100,PN10 piegāde un montāža</t>
  </si>
  <si>
    <t>k-ts.</t>
  </si>
  <si>
    <t>3.2</t>
  </si>
  <si>
    <t>Atloku diametru pāreja trejgabals 900 DCI DN100/DN50, PN10 piegāde un montāža</t>
  </si>
  <si>
    <t>3.3</t>
  </si>
  <si>
    <t>Starpatloku pretvārsts DN100,PN10(butterfly) piegāde un montāža</t>
  </si>
  <si>
    <t>3.4</t>
  </si>
  <si>
    <t>Atloku īscaurule tērauda DN100,L=200mm piegāde un montāža</t>
  </si>
  <si>
    <t>3.5</t>
  </si>
  <si>
    <t>Noslēgatloks DCI DN100 piegāde un montāža</t>
  </si>
  <si>
    <t>3.6</t>
  </si>
  <si>
    <t>Atloks tērauda caurulei DN100,PN10 piegāde un montāža</t>
  </si>
  <si>
    <t>3.7</t>
  </si>
  <si>
    <t>Terauda caurule,VS10704,  DN100 piegāde un montāža</t>
  </si>
  <si>
    <t>3.8</t>
  </si>
  <si>
    <t>3.9</t>
  </si>
  <si>
    <t>Betona balsts zem veidgabaliem(betona marka B25) piegāde un montāža</t>
  </si>
  <si>
    <t>3.10</t>
  </si>
  <si>
    <t>Manometrs, PN10 piegāde un montāža</t>
  </si>
  <si>
    <t>3.11</t>
  </si>
  <si>
    <t>Manometra krāns DN ½" piegāde un montāža</t>
  </si>
  <si>
    <t>3.12</t>
  </si>
  <si>
    <t>lzlaides krans DN ½" piegāde un montāža</t>
  </si>
  <si>
    <t>3.13</t>
  </si>
  <si>
    <t>Atloku trejgabals 900 DCI DN100, PN10 piegāde un montāža</t>
  </si>
  <si>
    <t>3.14</t>
  </si>
  <si>
    <t>Tērauda caurule,VS10704,  DN50 piegāde un montāža</t>
  </si>
  <si>
    <t>3.15</t>
  </si>
  <si>
    <t>Atloks tērauda caurulei DN50,PN10 piegāde un montāža</t>
  </si>
  <si>
    <t>3.16</t>
  </si>
  <si>
    <t>Atloku līkums DCI DN50,PN10 piegāde un montāža</t>
  </si>
  <si>
    <t>3.17</t>
  </si>
  <si>
    <t>Universālais atloku adapters DN50/PE50,PN10 piegāde un montāža</t>
  </si>
  <si>
    <t>3.18</t>
  </si>
  <si>
    <t>Hidroizolācija- pilna apjoma piegāde un montāža</t>
  </si>
  <si>
    <t>3.19</t>
  </si>
  <si>
    <t>Terauda caurule,VS3262,  DN15 piegāde un montāža</t>
  </si>
  <si>
    <t>3.20</t>
  </si>
  <si>
    <t>Atloku aizbīdnis DCI DN50,PN10 piegāde un montāža</t>
  </si>
  <si>
    <t>3.21</t>
  </si>
  <si>
    <t>Atloku filtrs FAF DCI DN50,PN16 piegāde un montāža</t>
  </si>
  <si>
    <t>3.22</t>
  </si>
  <si>
    <t>Atloku diametru pāreja DCI DN100/50,PN16 piegāde un montāža</t>
  </si>
  <si>
    <t>4.</t>
  </si>
  <si>
    <t>Dzeramā ūdens sagatavošanas iekārta ar ražību Q=4 m3/h AquaHard F/2750 T 0.170 OS/2</t>
  </si>
  <si>
    <t>4.1</t>
  </si>
  <si>
    <t>Filtrs ar distribjutoriem (materiāls-stikla šķiedra) DN18", H=65" piegāde un montāža</t>
  </si>
  <si>
    <t>4.2</t>
  </si>
  <si>
    <t>Kvarca smiltis, Aqua-Mandix, grants piegāde</t>
  </si>
  <si>
    <t>l</t>
  </si>
  <si>
    <t>4.3</t>
  </si>
  <si>
    <t>Vadības vārsts Fleck  2750 piegāde un montāža</t>
  </si>
  <si>
    <t>4.4</t>
  </si>
  <si>
    <t>Oksidācijas tvertne piegāde un montāža</t>
  </si>
  <si>
    <t>4.5</t>
  </si>
  <si>
    <t>Gaisa ievada mezgls piegāde un montāža</t>
  </si>
  <si>
    <t>4.6</t>
  </si>
  <si>
    <t>Ūdens sagatavošanas iekārtu apsaistes cauruļvadi un veidgabali piegāde un montāža</t>
  </si>
  <si>
    <t>4.7</t>
  </si>
  <si>
    <t xml:space="preserve">USS (ūdens sagatavošanas stacijas) ēkas celtniecība      </t>
  </si>
  <si>
    <t xml:space="preserve">Elektroapgāde USS (ūdens sagatavošanas stacijai)    </t>
  </si>
  <si>
    <t xml:space="preserve">Labiekārtošanas darbi NAI, USS teritorijās        </t>
  </si>
  <si>
    <t>USS (ūdens sagatavošanas stacijas) ēkas celtniecība</t>
  </si>
  <si>
    <t>Betona bruģakmens aizsargapmales izbūve USS ēkai:</t>
  </si>
  <si>
    <t>Estrudētais putuplasts b=50mm</t>
  </si>
  <si>
    <t>300mm keramzīta bloki</t>
  </si>
  <si>
    <t>Keramzīt betona blokiem paredzētā līmjava M100</t>
  </si>
  <si>
    <t>BI 4mm keramzīta bloku stiegrojums katrā 5. šuvē</t>
  </si>
  <si>
    <t>Siltumizolācija 0,035W/mK</t>
  </si>
  <si>
    <t>Spundējama pretvēja plāksne ISO plaat 20mm</t>
  </si>
  <si>
    <t>Bezasbesta viļņotais šīveris</t>
  </si>
  <si>
    <t>S formas vējdēlis</t>
  </si>
  <si>
    <t>Kores detaļa- lāsenis</t>
  </si>
  <si>
    <t>Dībeļi 10X120/50</t>
  </si>
  <si>
    <t xml:space="preserve">Konstrukcijas durvju bloks D-1, metāla ar stiprinājuma elementiem un pašaizvēršanās mehānismiem, obligāti jāizmanto iekšējās un ārējās šuvju noseglentas </t>
  </si>
  <si>
    <t>Grīdas traps ar sifonu un tērauda režģi dn110 piegāde un montāža</t>
  </si>
  <si>
    <t>Plūsmas mērītājs DN50(Qnom.=15.0 m3/st), PN16, IP68, koplektā ar impulsa devēju piegāde un montāža</t>
  </si>
  <si>
    <t xml:space="preserve">Infiltrācijas tuneļi 1260x515x800 piegāde un montāža                        </t>
  </si>
  <si>
    <t xml:space="preserve">Pazemes tipa atgaisotājs DCI DN50 komplektā ar kaļamā ķeta ielas kapi piegāde un montāža </t>
  </si>
  <si>
    <t>Zālāja sēklas, zāliens, maisījumi apzaļumošanai C/5 izsējas norma 50 – 60 kg/ha</t>
  </si>
  <si>
    <t>Pilnībā nokomplektēta kanalizācijas pārsūknēšanas stacija KSS-1, rūpnieciski izgatavots HDPE pastiprināta polietilēna cilindriskā sūkņu stacijas korpuss (Korpusa caurules aploces stingrībai ir jābūt SN8 kN/m² vai vairāk pamatojoties uz LVS EN 13476. Korpusa aploces stingrumu nosaka pēc LVS EN ISO 9969 standarta izstrādātās pārbaudes metodes.) Ø1500 (H=3,8 m)  ar nepieciešamajiem kanalizācijas sūkņu parametriem (Q=2.0 m3/st., H=5.5 m). Sūknētavā papildus paredzēt uzstādīt uz ieplūstošā sadzīves kanalizācijas kolektora noslēgarmatūru (nažveida aizbīdni) un izceļamu atkritumu grozu. Sūknētavā paredzēti divi sūkņi viens darba, viens rezerves. KSS-tiek piegādāta uz rūpnieciski izgatavotas pamata pēdas. Skat. BK sadaļu(BK-06 rasējumu) un TN sadaļu (TN-03 rasējumu)</t>
  </si>
  <si>
    <t>Pilnībā nokomplektēta kanalizācijas pārsūknēšanas stacija KSS-2, rūpnieciski izgatavots HDPE pastiprināta polietilēna cilindriskā sūkņu stacijas korpuss (Korpusa caurules aploces stingrībai ir jābūt SN8 kN/m² vai vairāk pamatojoties uz LVS EN 13476. Korpusa aploces stingrumu nosaka pēc LVS EN ISO 9969 standarta izstrādātās pārbaudes metodes.) Ø1500 (H=4,3 m)  ar nepieciešamajiem kanalizācijas sūkņu parametriem (Q=2.0 m3/st., H=18.0 m,). Sūknētavā papildus paredzēt uzstādīt uz ieplūstošā sadzīves kanalizācijas kolektora noslēgarmatūru (nažveida aizbīdni) un izceļamu atkritumu grozu. Sūknētavā paredzēti divi sūkņi viens darba, viens rezerves. KSS-tiek piegādāta uz rūpnieciski izgatavotas pamata pēdas. Skat. BK sadaļu(BK-06 rasējumu) un TN sadaļu (TN-04 rasējumu)</t>
  </si>
  <si>
    <t>Pilnībā nokomplektēta kanalizācijas pārsūknēšanas stacija KSS-3, rūpnieciski izgatavots HDPE pastiprināta polietilēna cilindriskā sūkņu stacijas korpuss (Korpusa caurules aploces stingrībai ir jābūt SN8 kN/m² vai vairāk pamatojoties uz LVS EN 13476. Korpusa aploces stingrumu nosaka pēc LVS EN ISO 9969 standarta izstrādātās pārbaudes metodes.) Ø1500 (H=5,3 m)  ar nepieciešamajiem kanalizācijas sūkņu parametriem (Q=2.0 m3/st., H=11.0 m). Sūknētavā papildus paredzēt uzstādīt uz ieplūstošā sadzīves kanalizācijas kolektora noslēgarmatūru (nažveida aizbīdni) un izceļamu atkritumu grozu. Sūknētavā paredzēti divi sūkņi viens darba, viens rezerves. KSS-tiek piegādāta uz rūpnieciski izgatavotas pamata pēdas. Skat. BK sadaļu(BK-06 rasējumu) un TN sadaļu (TN-05 rasējumu)</t>
  </si>
  <si>
    <t>Pilnībā nokomplektēts stacionārais benzīna ģenerators 8 kW, komplektā mikroprocesoru vadības paneli piegāde un montāža</t>
  </si>
  <si>
    <t>SCGR ULTREASTRESS Ø32 ūdensvada caurule SDR 17 PE100 piegāde un montāža uz esošas noblietētas un izlīdzinātas grunts pamatnes</t>
  </si>
  <si>
    <t xml:space="preserve">SCGR ULTREASTRESS Ø40 ūdensvada caurule SDR 17 PE100 piegāde un montāža uz esošas noblietētas un izlīdzinātas grunts </t>
  </si>
  <si>
    <t xml:space="preserve">SCGR ULTREASTRESS Ø63 ūdensvada caurule SDR 17 PE100 piegāde un montāža uz esošas noblietētas un izlīdzinātas grunts </t>
  </si>
  <si>
    <t>SCGR ULTREASTRESS Ø90 ūdensvada apvalkcaurule SDR 11 PE100 piegāde un montāža ar beztranšeju metodi</t>
  </si>
  <si>
    <t xml:space="preserve">SCGR ULTREASTRESS Ø40 ūdensvada caurule SDR 17 PE100 piegāde un montāža SCGR ULTREASTRESS Ø90 ūdensvada SDR 11 PE100  apvalkcaurulē </t>
  </si>
  <si>
    <t>SCGR ULTREASTRESS Ø40 ūdensvada caurule SDR 17 PE100 piegāde un montāža uz esošas noblietētas un izlīdzinātas grunts pamatnes</t>
  </si>
  <si>
    <t xml:space="preserve"> SCGR ULTREASTRESS Ø63 ūdensvada caurule SDR 17 PE100 piegāde un montāža uz esošas noblietētas un izlīdzinātas grunts pamatnes</t>
  </si>
  <si>
    <t>SCGR ULTREASTRESS Ø63 ūdensvada caurule SDR 17 PE100 piegāde un montāža uz esošas noblietētas un izlīdzinātas grunts pamatnes</t>
  </si>
  <si>
    <t>SCGR ULTREASTRESS Ø400 pašteces kanalizācijas apvalkcaurule SDR 11 PE100 piegāde un montāža ar beztranšeju metodi</t>
  </si>
  <si>
    <t>Pašteces kanalizācijas caurule PP SN8 Ø160 iebūve, iebūves klase T8,  ar 15 cm biezas cauruļu pamatnes un smilts apbēruma 30 cm virs caurules ierīkošanu</t>
  </si>
  <si>
    <t>Pašteces kanalizācijas caurule PP SN8 Ø200 iebūve, iebūves klase T8,  ar 15 cm biezas cauruļu pamatnes un smilts apbēruma 30 cm virs caurules ierīkošanu</t>
  </si>
  <si>
    <t>Pašteces kanalizācijas caurules PP SN8 Ø200 izbūve SCGR ULTREASTRESS Ø400 SDR 11 PE100 pašteces kanalizācijas apvalkcaurulē</t>
  </si>
  <si>
    <t>SCGR ULTREASTRESS Ø400 pašteces kanalizācijas apvalkcaurule SDR 11 PE100 piegāde un izbūve ar beztranšeju metodi</t>
  </si>
  <si>
    <t>Pašteces kanalizācijas caurules PP SN8 Ø200 iebūve, iebūves klase T8 izbūve SCGR ULTREASTRESS Ø400 SDR 11 PE100 pašteces kanalizācijas apvalkcaurulē</t>
  </si>
  <si>
    <t>Pazemes tipa atgaisotājs DCI DN50 komplektā ar kaļamā ķeta ielas kapi piegāde un montāža</t>
  </si>
  <si>
    <t>SCGR ULTREASTRESS Ø32 ūdensvada caurule SDR 17 PE100  piegāde un montāža uz esošas noblietētas un izlīdzinātas grunts pamatnes</t>
  </si>
  <si>
    <t xml:space="preserve"> SCGR ULTREASTRESS Ø50 ūdensvada caurule SDR 17 PE100 piegāde un montāža uz esošas noblietētas un izlīdzinātas grunts pamatnes</t>
  </si>
  <si>
    <t>SCGR ULTREASTRESS Ø63 ūdensvada caurule SDR 17 PE100  piegāde un montāža uz esošas noblietētas un izlīdzinātas grunts pamatnes</t>
  </si>
  <si>
    <t>SCGR ULTREASTRESS Ø110 ūdensvada caurule SDR 17 PE100 piegāde un montāža uz esošas noblietētas un izlīdzinātas grunts pamatnes</t>
  </si>
  <si>
    <t>SCGR ULTREASTRESS Ø63 ūdensvada apvalkcaurule SDR 17 PE100 piegāde un montāža ar beztranšeju metodi</t>
  </si>
  <si>
    <t>SCGR ULTREASTRESS Ø32 ūdensvada caurule SDR 17 PE100piegāde un montāža uz esošas noblietētas un izlīdzinātas grunts pamatnes</t>
  </si>
  <si>
    <t xml:space="preserve">Teknes tipa (Palmer-bowlus) ultraskaņas plūsmas mērītājs ,tekne DN200, komplektā ar datu bloku "Flow converter 713" (IP65 klase) piegāde un montāža </t>
  </si>
  <si>
    <t>Pārsedze P1, 2090x300x185 (h), nestspēja 30,0kN, ailes platums 1500</t>
  </si>
  <si>
    <t>U bloka pārsedze P2, 244x300x185, ailes platums 300</t>
  </si>
  <si>
    <t>U bloka pārsedze P3, 244x300x185, ailes platums 300</t>
  </si>
  <si>
    <t>Zālāja sēklas, maisījumi apzaļumošanai C/5 izsējas norma 50 – 60 kg/ha piegāde un sēšana</t>
  </si>
  <si>
    <t>Zālāja sēklas, maisījumi apzaļumošanai C/5 izsējas norma 50 – 60 kg/ha</t>
  </si>
  <si>
    <t>Dziļurbuma sūknis Q=1,5 l/s, H=100 m 4.0 kW dzinēju, kompl. vadības skapi un visām motora aizsardzībām, kabeļiem, caurulēm un drošības trosi (Dziļurbuma sūkņa celšanas augstumu precizēt pēc  dziļurbuma izbūves) piegāde un montāža</t>
  </si>
  <si>
    <t>5.</t>
  </si>
  <si>
    <t>Skalojamo ūdeņu nosēdaka ar filtracijas lauku</t>
  </si>
  <si>
    <t>5.1</t>
  </si>
  <si>
    <t>Hidroizolēta divās kārtās saliekamo dzelzbetona elementu grodu aka Ø1000(0,0 - 1,5 m dziļumā) ar akas pamatni, grodiem (Betona stiprības klase- C40/50, Ūdensnecaurlaidība kPA- 50), ar blīvgumiju grodu savienojuma vietās, grodu pārseguma vāku, kāpšļiem un kaļamā ķeta akas vāku 40 t zaļajā zonā piegāde un montāža</t>
  </si>
  <si>
    <t>5.2</t>
  </si>
  <si>
    <t xml:space="preserve">PP trejgabala Ø160 piegāde un montāža Dz/b akā Ø1000 </t>
  </si>
  <si>
    <t>5.3</t>
  </si>
  <si>
    <t>5.4</t>
  </si>
  <si>
    <t>Ģeotekstils piegāde un montāža</t>
  </si>
  <si>
    <t>5.5</t>
  </si>
  <si>
    <t>Aizsargčaula DN160 piegāde un montāža dzelsbetons akas sienā</t>
  </si>
  <si>
    <t>5.6</t>
  </si>
  <si>
    <t>Šķembu pamatne kl.2/5 vai kl.3/8 h=50-100 mm piegāde un montāža</t>
  </si>
  <si>
    <t>5.7</t>
  </si>
  <si>
    <t xml:space="preserve">Ventilācijas caurules PP Ø110 piegāde un montāža  </t>
  </si>
  <si>
    <t>Lokālā tāme Nr. 3</t>
  </si>
  <si>
    <t xml:space="preserve">       NAI un SPK1 būvdarbi</t>
  </si>
  <si>
    <t>Notekūdeņu attīrīšanas iekārtas BioFF-25 25 m3/dnn</t>
  </si>
  <si>
    <t>BioFF-25 Tilpņu bloks ar cauruļvadiem un armatūru piegāde un montāža</t>
  </si>
  <si>
    <t>2,2 kW Gaisa pūtējs piegāde un montāža</t>
  </si>
  <si>
    <t>D270 Membrānaerātors piegāde un montāža</t>
  </si>
  <si>
    <t>1 kW Lieko dūņu sūknis piegāde un montāža</t>
  </si>
  <si>
    <t>1 kW Mikseris piegāde un montāža</t>
  </si>
  <si>
    <t>Pirmreizējais nostādinātājs- Hidroizolēta divās kārtās saliekamo dzelzbetona elementu grodu aka Ø2000(2,5 - 3,0 m dziļumā) ar akas pamatni, grodiem (Betona stiprības klase- C40/50, Ūdensnecaurlaidība kPA- 50), ar blīvgumiju grodu savienojuma vietās, grodu pārseguma vāku, kāpšļiem un peldošu kaļamā ķeta akas vāku 12,5 t bruģakmens segumā piegāde un montāža</t>
  </si>
  <si>
    <t>Otrrezējais nostādinātājs- Hidroizolēta divās kārtās saliekamo dzelzbetona elementu grodu aka Ø2000(2,5 - 3,0 m dziļumā) ar akas pamatni, grodiem (Betona stiprības klase- C40/50, Ūdensnecaurlaidība kPA- 50), ar blīvgumiju grodu savienojuma vietās, grodu pārseguma vāku, kāpšļiem un peldošu kaļamā ķeta akas vāku 12,5 t zaļajā zonā piegāde un montāža</t>
  </si>
  <si>
    <t>Paraugu ņemšanas aka- Sadzīves notekūdeņu plastmasas kanalizācijas skataka ar teleskopisko cauruli ø400/315(0,5 - 1,0 m dziļumā) un 12,5 t vāku zaļajā zonā piegāde un montāža</t>
  </si>
  <si>
    <t>Spiediena dzēšanas aka-3-Hidroizolēta divās kārtās saliekamo dzelzbetona elementu grodu aka ø1000(0,50-1,00 m dziļumā) ar akas pamatni, grodiem (Betona stiprības klase- C40/50, Ūdensnecaurlaidība kPA- 50), ar blīvgumiju grodu savienojuma vietās, grodu pārseguma vāku, kāpšļiem un kaļamā ķeta akas vāku 12,5 t zaļajā zonā(Akas komplektāciju skatīt ŪKT-05 lapā) piegāde un montāža</t>
  </si>
  <si>
    <t>1.10</t>
  </si>
  <si>
    <t>1.11</t>
  </si>
  <si>
    <t>Dūņu mineralizators</t>
  </si>
  <si>
    <t>1.12</t>
  </si>
  <si>
    <t>Hidroizolēta divās kārtās saliekamo dzelzbetona elementu grodu aka Ø2000(2,5 - 3,0 m dziļumā) ar akas pamatni, grodiem (Betona stiprības klase- C40/50, Ūdensnecaurlaidība kPA- 50), ar blīvgumiju grodu savienojuma vietās, grodu pārseguma vāku, kāpšļiem un peldošu kaļamā ķeta akas vāku 12,5 t zaļajā zonā piegāde un montāža</t>
  </si>
  <si>
    <t>1.13</t>
  </si>
  <si>
    <t>Smalkās dispersijas aerators piegāde un montāža</t>
  </si>
  <si>
    <t>1.14</t>
  </si>
  <si>
    <t>Plūsmas mērītāja aka</t>
  </si>
  <si>
    <t>1.15</t>
  </si>
  <si>
    <t>Hidroizolēta divās kārtās saliekamo dzelzbetona elementu grodu aka ø1000(0,50-1,00 m dziļumā) ar akas pamatni, grodiem (Betona stiprības klase- C40/50, Ūdensnecaurlaidība kPA- 50), ar blīvgumiju grodu savienojuma vietās, grodu pārseguma vāku, kāpšļiem un kaļamā ķeta akas vāku 12,5 t zaļajā zonā piegāde un montāža</t>
  </si>
  <si>
    <t>1.16</t>
  </si>
  <si>
    <t>1.17</t>
  </si>
  <si>
    <t xml:space="preserve">Attīrīto notekūdeņu izlaide Aiviekstes upē </t>
  </si>
  <si>
    <t>1.18</t>
  </si>
  <si>
    <t>Laukakmeņu atbalsta sienas izbūve</t>
  </si>
  <si>
    <t>1.19</t>
  </si>
  <si>
    <t>1.20</t>
  </si>
  <si>
    <t>1.21</t>
  </si>
  <si>
    <t>Gruntsūdens līmeņa pazemināšana</t>
  </si>
  <si>
    <t>obj.</t>
  </si>
  <si>
    <t>Kanalizācijas spiedvada sistēma SPK-1 posmi no KSS-1 līdz Spiediena dzēšanas akai-1(ieskaitot), KSS-2 līdz Spiediena dzēšanas akai-2(ieskaitot), KSS-3 līdz Spiediena dzēšanas akai-3(ieskaitot)</t>
  </si>
  <si>
    <t>EVO SCGR ULTREASTRESS Ø50 kanalizācijas spiedvada caurule SDR 17 PE100  piegāde un montāža uz noblietētas un izlīdzinātas esošās grunts</t>
  </si>
  <si>
    <t>EVO SCGR ULTREASTRESS Ø63 kanalizācijas spiedvada caurule SDR 17 PE100  piegāde un montāža  uz noblietētas un izlīdzinātas esošās grunts</t>
  </si>
  <si>
    <t>Zemes darbi (rakšana, tranšeju sienu, stiprināšana, pie caurules iebūves dziļuma 1,5- 2,0 m zaļajā zonā</t>
  </si>
  <si>
    <t>Tas pats iebūves dziļums 2,0-2,5 m zaļajā zonā</t>
  </si>
  <si>
    <t>Tas pats iebūves dziļums 2,0-2,5 m grants segumā</t>
  </si>
  <si>
    <t>Tas pats iebūves dziļums 2,0-2,5 m asfaltbetona segumā</t>
  </si>
  <si>
    <t xml:space="preserve">Elektrometināms Servisa aizbīdnis DCI DN50 ar teleskopisku pagarinātājkātu un  peldošo kaļamā ķeta ielas kapi  piegāde un montāža </t>
  </si>
  <si>
    <t>2.8</t>
  </si>
  <si>
    <t>Šķērsojumi ar komunikācijām, kuru diametrs &lt;200mm  (t.sk. to atšurfēšana komunikāciju izbūves laikā)</t>
  </si>
  <si>
    <t>vieta</t>
  </si>
  <si>
    <t>2.9</t>
  </si>
  <si>
    <t>2.10</t>
  </si>
  <si>
    <t>Elektrometināma dubultuzmava PE Ø63</t>
  </si>
  <si>
    <t>2.11</t>
  </si>
  <si>
    <t xml:space="preserve">Īscaurule ar atloku PE Ø63/DN50 piegāde un montāža </t>
  </si>
  <si>
    <t>2.12</t>
  </si>
  <si>
    <t xml:space="preserve">Elektrometināms līkums PE Ø63 450 piegāde un montāža </t>
  </si>
  <si>
    <t>2.13</t>
  </si>
  <si>
    <t xml:space="preserve">Elektrometināma Sedlu uzlika PE Ø63/63 piegāde un montāža </t>
  </si>
  <si>
    <t>2.14</t>
  </si>
  <si>
    <t xml:space="preserve">Elektrometināms trejgabals PE Ø63 piegāde un montāža </t>
  </si>
  <si>
    <t>2.15</t>
  </si>
  <si>
    <t xml:space="preserve">Aizsargčaula dzelzsbetona akas sienā DN 50 piegāde un montāža </t>
  </si>
  <si>
    <t>2.16</t>
  </si>
  <si>
    <t xml:space="preserve">Aizsargčaula dzelzsbetona akas sienā DN 63 piegāde un montāža </t>
  </si>
  <si>
    <t>2.17</t>
  </si>
  <si>
    <t>Betona atbalsta bloku izbūve</t>
  </si>
  <si>
    <t>2.18</t>
  </si>
  <si>
    <t xml:space="preserve">Spiediena dzēšanas aka-1 un 2-Hidroizolēta divās kārtās saliekamo dzelzbetona elementu grodu aka ø1000(0,50-1,00 m dziļumā) ar akas pamatni, grodiem (Betona stiprības klase- C40/50, Ūdensnecaurlaidība kPA- 50), ar blīvgumiju grodu savienojuma vietās, grodu pārseguma vāku, kāpšļiem un kaļamā ķeta akas vāku 12,5 t zaļajā zonā(Akas komplektāciju skat. ŪKT-03 un ŪKT-07 lapās) piegāde un montāža </t>
  </si>
  <si>
    <t>2.19</t>
  </si>
  <si>
    <t xml:space="preserve">Kanalizācijas spiedvada tukšošanas aka-Hidroizolēta divās kārtās saliekamo dzelzbetona elementu grodu aka ø1000(2,50-3,00 m dziļumā) ar akas pamatni, grodiem (Betona stiprības klase- C40/50, Ūdensnecaurlaidība kPA- 50), ar blīvgumiju grodu savienojuma vietās, grodu pārseguma vāku, kāpšļiem un kaļamā ķeta akas vāku 12,5t zaļajā zonā piegāde un montāža </t>
  </si>
  <si>
    <t>2.20</t>
  </si>
  <si>
    <t xml:space="preserve">Marķējuma lente kanalizācijas spiedvadam 0,5 m virs izbūvējamās komunikācijas piegāde un montāža </t>
  </si>
  <si>
    <t>2.21</t>
  </si>
  <si>
    <t>Kanalizācijas spiedvada cauruļvadu un veidgabalu montāžas palīgmateriāli</t>
  </si>
  <si>
    <t>2.22</t>
  </si>
  <si>
    <t>Kanalizācijas spiedvada trases nospraušana</t>
  </si>
  <si>
    <t>2.23</t>
  </si>
  <si>
    <t>Kanalizācijas spiedvada hidrauliskā pārbaude. Pārbaudes spiediens 6 atm.</t>
  </si>
  <si>
    <t>2.24</t>
  </si>
  <si>
    <t>Atjaunojamais asfaltbetona segums pēc kanalizācijas spiedvada SPK-1 sistēmas izbūves 13 m2</t>
  </si>
  <si>
    <t>2.25</t>
  </si>
  <si>
    <t>Asfaltbetons ABT 16 (blietēts 4 cm kārta)</t>
  </si>
  <si>
    <t>2.26</t>
  </si>
  <si>
    <t>Asfaltbetons AG 22 (blietēts 6 cm kārta)</t>
  </si>
  <si>
    <t>2.27</t>
  </si>
  <si>
    <t>Dolomīta šķembas fr. 20-40 (blietētas 26 cm kārta)</t>
  </si>
  <si>
    <t>2.28</t>
  </si>
  <si>
    <t>Smilts asfalta brauktuves atjaunošanai  (blietēta)</t>
  </si>
  <si>
    <t>2.29</t>
  </si>
  <si>
    <t>Aizvedamā grunts uz atbērtni</t>
  </si>
  <si>
    <t>2.30</t>
  </si>
  <si>
    <t>Atjaunojamais grants segums pēc kanalizācijas spiedvada SPK-1 sistēmas izbūves 23 m2</t>
  </si>
  <si>
    <t>2.31</t>
  </si>
  <si>
    <t>Dolomīta šķembas fr. 5-20 (blietētas 5 cm kārta)</t>
  </si>
  <si>
    <t>2.32</t>
  </si>
  <si>
    <t>Dolomīta šķembas fr. 20-40 (blietētas 25 cm kārta)</t>
  </si>
  <si>
    <t>2.33</t>
  </si>
  <si>
    <t>Smilts grants brauktuves atjaunošanai  (blietēta)</t>
  </si>
  <si>
    <t>2.34</t>
  </si>
  <si>
    <t>2.35</t>
  </si>
  <si>
    <t>Atjaunojamais zālājs pēc kanalizācijas spiedvada SPK-1 sistēmas izbūves 1261 m2</t>
  </si>
  <si>
    <t>2.36</t>
  </si>
  <si>
    <t>Melnzeme (blietēta 10 cm kārta)</t>
  </si>
  <si>
    <t>2.37</t>
  </si>
  <si>
    <t>Atpakaļ atberamā grunts zaļajā zonā</t>
  </si>
  <si>
    <t>2.38</t>
  </si>
  <si>
    <t>Kanalizācijas sūkņu stacija KSS-1</t>
  </si>
  <si>
    <t>Būvbedres rakšana KSS-3 izbūvei</t>
  </si>
  <si>
    <t>Kanalizācijas sūkņu stacija KSS-2</t>
  </si>
  <si>
    <t>Kanalizācijas sūkņu stacija KSS-3</t>
  </si>
  <si>
    <t>6.</t>
  </si>
  <si>
    <t>Notekūdeņu attīrīšanas iekārtu pamatu plātne:</t>
  </si>
  <si>
    <t>6.1</t>
  </si>
  <si>
    <t>Blietētu šķembu pamatojuma izbūve zem plātnes (h=200).</t>
  </si>
  <si>
    <t>6.2</t>
  </si>
  <si>
    <t>Pamatu plātnes betonēšana (B20) inventāros veidņos.</t>
  </si>
  <si>
    <t>6.3</t>
  </si>
  <si>
    <t>Armēšana veidojot stiegru sietus ar siešanas paņēmienu.</t>
  </si>
  <si>
    <t>t</t>
  </si>
  <si>
    <t>6.4</t>
  </si>
  <si>
    <t xml:space="preserve"> Notekūdeņu attīrīšanas iekārtas stiprināšana pie pamatu plātnes ar Ķīmiskajiem enkuriem HIT-HY 150 MAX + HAS(-E)R M24</t>
  </si>
  <si>
    <t>Lokālā tāme Nr. 4</t>
  </si>
  <si>
    <t>Sadalne SS-1 kompl.</t>
  </si>
  <si>
    <t>Pie griestas stiprinams gaismeklis 2x36W IP65 piegāde un montāža</t>
  </si>
  <si>
    <t>Pie sienas stiprinams prožektors ar kustību sensor 1x300W, IP54 piegāde un montāža</t>
  </si>
  <si>
    <t>Pazem. transformator 230/24V, 0,25kW piegāde un montāža</t>
  </si>
  <si>
    <t>Vienpolīgs slēdzis 240V,v/apm.220V,IP44 piegāde un montāža</t>
  </si>
  <si>
    <t>Sienas dubultkontakts 240V,v/apm.IP44,16A piegāde un montāža</t>
  </si>
  <si>
    <t>Kabelis ar vāru dzīslam 3x2,5mm2 piegāde un montāža</t>
  </si>
  <si>
    <t>Kabelis ar vāru dzīslam 3x1,5mm2 piegāde un montāža</t>
  </si>
  <si>
    <t>Kabelis ar vāru dzīslam 5x4mm2 piegāde un montāža</t>
  </si>
  <si>
    <t>Kabelis ar vāru dzīslam 5x1.5mm2 piegāde un montāža</t>
  </si>
  <si>
    <t>PEH kabeļu aizsargcaurule diam.50 piegāde un montāža</t>
  </si>
  <si>
    <t>PEH kabeļu aizsargcaurule diam.20 piegāde un montāža</t>
  </si>
  <si>
    <t>Vads  Dz/Z 1x6 piegāde un montāža</t>
  </si>
  <si>
    <t>Potenciāls termināls piegāde un montāža</t>
  </si>
  <si>
    <t>Klemme stieples pievien. pie zibensuztvērēja stieņa piegāde un montāža</t>
  </si>
  <si>
    <t>Klemme mērījumu piegāde un montāža</t>
  </si>
  <si>
    <t>Stiprinājuma elements stieplei pie sienas piegāde un montāža</t>
  </si>
  <si>
    <t>Klemme elektroda pievienojumam piegāde un montāža</t>
  </si>
  <si>
    <t>Elektrods diam. 20mm,L=1,5m piegāde un montāža</t>
  </si>
  <si>
    <t>Horizontālais zemētajs:cinkota terauda sloksne piegāde un montāža</t>
  </si>
  <si>
    <t>Zibensuztvērēja stienis; l=1m,diam.16mm ,cinkots. piegāde un montāža</t>
  </si>
  <si>
    <t>Cinkots apaļdzelzs diam.8m piegāde un montāža</t>
  </si>
  <si>
    <t>Pēda zibensuztvērēja stienim piegāde un montāža</t>
  </si>
  <si>
    <t>Vads  Dz/Z 1x16 piegāde un montāža</t>
  </si>
  <si>
    <t>Uzgalis elektrodam piegāde un montāža</t>
  </si>
  <si>
    <t>Antikorozijas lenta piegāde un montāža</t>
  </si>
  <si>
    <t xml:space="preserve"> Zibensaizsardzības  piederumu komplekts piegāde un montāža</t>
  </si>
  <si>
    <t>Lokālā tāme Nr. 5</t>
  </si>
  <si>
    <t xml:space="preserve"> ELT NAI un KSS </t>
  </si>
  <si>
    <t>Automāts 3p20A C piegāde un montāža</t>
  </si>
  <si>
    <t>Automāts 3p10A С piegāde un montāža</t>
  </si>
  <si>
    <t>Automāts 1p10A С</t>
  </si>
  <si>
    <t>Pārsledzis 3p+N-0-3p+N piegāde un montāža</t>
  </si>
  <si>
    <t>Pārsledzis 1p+N-0-1p+N piegāde un montāža</t>
  </si>
  <si>
    <t>Kabelis NYY-J 3x2,5 piegāde un montāža</t>
  </si>
  <si>
    <t>Kabelis NYY-J 5x2,5 piegāde un montāža</t>
  </si>
  <si>
    <t>Kabelis NYY-J 5x4 piegāde un montāža</t>
  </si>
  <si>
    <t>Kabelis NYY-J 4x10 piegāde un montāža</t>
  </si>
  <si>
    <t>Aizsargcaurule d=50 piegāde un montāža</t>
  </si>
  <si>
    <t>Aizsargcaurule d=40 piegāde un montāža</t>
  </si>
  <si>
    <t>Dakša 3p5h32A IP65 piegāde un montāža</t>
  </si>
  <si>
    <t>Palīgmateriāli piegāde un montāža</t>
  </si>
  <si>
    <t>Savienošanās uzmava M11</t>
  </si>
  <si>
    <t>Pilnībā nokomplektēts pārvietojams benzīna ģenerators 15,2 kW, ar ARI vadības sadalni, komplektā ar piekabi pārvietošanai pa koplietošanas ceļiem. Piegāde un montāža</t>
  </si>
  <si>
    <t>Lokālā tāme Nr. 6</t>
  </si>
  <si>
    <t>Zāliena izbūve uz nogāzēm, NOGĀZU STIPRINĀŠANA AR ĢOTEKSTILU:</t>
  </si>
  <si>
    <t xml:space="preserve">Daudzgadīgs zāliens, piegāde un iestrāde, pirms iestrādes augsne uzlabojama ar minerālmēslojumu zālienam </t>
  </si>
  <si>
    <t>Augsne min. 10 cm uzbēršana no atbērtnes, slīpumu veidošana virszemes lietusūdeņu notecei, ja augsne neatbilst auglīgas augsnes prasībām, nepieciešama augsnes uzlabošana ar minerālmēslojumu</t>
  </si>
  <si>
    <t>Ģeotekstils</t>
  </si>
  <si>
    <t>Iežogojuma un vārtu izbūve:</t>
  </si>
  <si>
    <t>Metāla pinuma žogs h 1,5m, piegāde un izbūve ar stiprinājuma elementiem</t>
  </si>
  <si>
    <t>metāla pinuma žoga stabi d42 2,5m</t>
  </si>
  <si>
    <t>atbalststutes stabiem d42 2,0m ar stiprinājuma elementiem.</t>
  </si>
  <si>
    <t>Iebraucamie vārti ar slēdzeni(apstrādāti smilšu strūklu , gruntēti, krāsota metāla rāmis 50x30x3 apšūts ar metāla pinuma žogu) 4x 1.35m, piegāde un izbūve stiprināts eņģēs pie 100x100x4x2300mm kvadrātcaurule.Stabu gali aiztaisāmi ar PE uzlikām100x100</t>
  </si>
  <si>
    <t>Betona pamati ar betona klases B 15 betonējumu sētas stabiem, piegāde un izbūve</t>
  </si>
  <si>
    <t xml:space="preserve">Dolomīta šķembu pabērums fr 16-45 0,1m, piegāde un izbūve </t>
  </si>
  <si>
    <t>Dolamīta šķembu  piebrauktuves izbūve:</t>
  </si>
  <si>
    <t>100mm blietēta dolomīta šķemba fr. 16-36 uz blietētas 150mm blietētas smilts pamatnes</t>
  </si>
  <si>
    <t>100mm blietēta dolomīta šķemba fr. 16-36</t>
  </si>
  <si>
    <t>150 mm blietētas smilts</t>
  </si>
  <si>
    <t>Bruģakmens h-60 mm iesegšana  ēkas nokrišņu aizsargapmale . 600mm platumā</t>
  </si>
  <si>
    <t>150mm blietēta dolomīta šķemba fr. 0-36</t>
  </si>
  <si>
    <t>Pelēks bruģakmens 60x100x200mm</t>
  </si>
  <si>
    <t>Lietus ūdens savākšanas traps 200x200</t>
  </si>
  <si>
    <t>Zemes darbi:</t>
  </si>
  <si>
    <t xml:space="preserve">Auglīgās augsnes noņemšana līdz minerālgruntij un transportēšana uz rezerves atbērtni (līdz 100m) </t>
  </si>
  <si>
    <t xml:space="preserve">Izrokamais apjoms- minerālgrunts un transportēšana uz rezerves atbērtni  </t>
  </si>
  <si>
    <t>Minerāl grunts izlīdzināšana, planēšana pa teritoriju - slīpuma veidošana</t>
  </si>
  <si>
    <t>Aizberamais apjoms, līmeņa veidošana  zem ceļiem, laukumiem, kur noņemta auglīgās augsnes virskārta, baltā smilts filtrācija 1m/dn</t>
  </si>
  <si>
    <t>Uzberamais apjoms ap NAI rezervuāru  baltā smilts filtrācija 1m/dn</t>
  </si>
  <si>
    <t>Uzberamā blietēta smilts zem pamatplātnēm  apm. 400mm biezumā</t>
  </si>
  <si>
    <t>Lokālā tāme Nr.7</t>
  </si>
  <si>
    <t xml:space="preserve">Aukstā ūdensvada sistēma Ū-1 posms no mājām Kadiņi līdz mājām Akācijas posms ŪM-38 (ieskaitot) līdz ŪM-45(b)(ieskaitot) tai skaitā Ceļmalieši un Rūmnieki ŪA-4 līdz ŪM-65 </t>
  </si>
  <si>
    <t>Zemes darbi (rakšana, tranšeju sienu, stiprināšana, pie caurules iebūves dziļuma 1,5- 2,0 m asfalta segumā</t>
  </si>
  <si>
    <t>Zemes darbi (rakšana, tranšeju sienu, stiprināšana, pie caurules iebūves dziļuma 1,5- 2,0 m grants segumā</t>
  </si>
  <si>
    <t>Būvbedres rakšana komunikāciju izbūvei ar beztranšeju metodi</t>
  </si>
  <si>
    <t>Elektrometināms Servisa aizbīdnis DCI DN25 ar teleskopisku pagarinātājkātu un peldošo kaļamā ķeta ielas kapi piegāde un montāža</t>
  </si>
  <si>
    <t>Elektrometināms Servisa aizbīdnis DCI DN50 ar teleskopisku pagarinātājkātu un  peldošo kaļamā ķeta ielas kapi piegāde un montāža</t>
  </si>
  <si>
    <t>Atloku aizbīdnis DCI DN50 piegāde un montāža</t>
  </si>
  <si>
    <t>Atloku krustagabals DCI DN50 piegāde un montāža</t>
  </si>
  <si>
    <t>Elektrometināma Diametru pāreja PE Ø40/32 piegāde un montāža</t>
  </si>
  <si>
    <t>Elektrometināma Diametru pāreja PE Ø63/40 piegāde un montāža</t>
  </si>
  <si>
    <t>Elektrometināma dubultuzmava PE Ø32 piegāde un montāža</t>
  </si>
  <si>
    <t>Elektrometināma dubultuzmava PE Ø40 piegāde un montāža</t>
  </si>
  <si>
    <t>Elektrometināma dubultuzmava PE Ø63 piegāde un montāža</t>
  </si>
  <si>
    <t>Īscaurule ar atloku PE Ø63/DN50 piegāde un montāža</t>
  </si>
  <si>
    <t>Elektrometināms līkums PE Ø32 900 piegāde un montāža</t>
  </si>
  <si>
    <t>1.22</t>
  </si>
  <si>
    <t>Elektrometināms līkums PE Ø63 450 piegāde un montāža</t>
  </si>
  <si>
    <t>1.23</t>
  </si>
  <si>
    <t>Elektrometināma noslēgtapa  PE Ø32 piegāde un montāža</t>
  </si>
  <si>
    <t>1.24</t>
  </si>
  <si>
    <t>Elektrometināms trejgabals PE Ø40 piegāde un montāža</t>
  </si>
  <si>
    <t>1.25</t>
  </si>
  <si>
    <t>Elektrometināms trejgabals PE Ø63 piegāde un montāža</t>
  </si>
  <si>
    <t>1.26</t>
  </si>
  <si>
    <t>Kompresijas trejgabals PE Ø40/32 piegāde un montāža</t>
  </si>
  <si>
    <t>1.27</t>
  </si>
  <si>
    <t>Aizsargčaula dzelzsbetona akas sienā DN 40 piegāde un montāža</t>
  </si>
  <si>
    <t>1.28</t>
  </si>
  <si>
    <t>Aizsargčaula dzelzsbetona akas sienā DN 63 piegāde un montāža</t>
  </si>
  <si>
    <t>1.29</t>
  </si>
  <si>
    <t>Pilnībā nokomplektēta, siltināta plūsmas mērītāja aka HDPE Ø600 ar kaļamā ķeta akas vāku 12,5 (zaļaja zonā)  komplektā ar cauruļvadiem, noslēgarmatūru, veidgabaliem un "B" klases plūsmas mērītāju DN15 ar impulsa devēju piegāde un montāža</t>
  </si>
  <si>
    <t>1.30</t>
  </si>
  <si>
    <t>Elektrometināma Sedlu uzlika PE Ø63/32 piegāde un montāža</t>
  </si>
  <si>
    <t>1.31</t>
  </si>
  <si>
    <t>1.32</t>
  </si>
  <si>
    <t>Betona veidgabalu pamatņu izbūve dzelzsbetona akā</t>
  </si>
  <si>
    <t>1.33</t>
  </si>
  <si>
    <t>Kompresijas multidiametru dubiltuzmava PE Ø32/27-35 piegāde un montāža</t>
  </si>
  <si>
    <t>1.34</t>
  </si>
  <si>
    <t>Hidroizolēta divās kārtās saliekamo dzelzbetona elementu grodu aka ø1000(2,00-2,50 m dziļumā) ar akas pamatni, grodiem (Betona stiprības klase- C40/50, Ūdensnecaurlaidība kPA- 50), ar blīvgumiju grodu savienojuma vietās, grodu pārseguma vāku, kāpšļiem un kaļamā ķeta akas vāku 12,5 t zaļajā zonā piegāde un montāža</t>
  </si>
  <si>
    <t>1.35</t>
  </si>
  <si>
    <t>Marķējuma lente ūdensvadam 0,5 m virs izbūvējamās komunikācijas piegāde un montāža</t>
  </si>
  <si>
    <t>1.36</t>
  </si>
  <si>
    <t>Ūdens cauruļvadu un veidgabalu montāžas palīgmateriāli piegāde un montāža</t>
  </si>
  <si>
    <t>1.37</t>
  </si>
  <si>
    <t>Ūdensvada trases nospraušana</t>
  </si>
  <si>
    <t>1.38</t>
  </si>
  <si>
    <t xml:space="preserve">Ūdensvada hidrauliskā pārbaude. Pārbaudes spiediens 6 atm. </t>
  </si>
  <si>
    <t>1.39</t>
  </si>
  <si>
    <t>Ūdensvada dezinfekcija</t>
  </si>
  <si>
    <t>1.40</t>
  </si>
  <si>
    <t>Labarotoriskie izmeklējumi pēc ūdensvada dezinfekcijas</t>
  </si>
  <si>
    <t>1.41</t>
  </si>
  <si>
    <t>Šķērsojumi ar kabeļiem (t.sk. to atšurfēšana un aizsardzība komunikāciju izbūves laikā)</t>
  </si>
  <si>
    <t>1.42</t>
  </si>
  <si>
    <r>
      <t>Atjaunojamais asfaltbetona segums pēc aukstā ūdensvada Ū-1 sistēmas izbūves 32m</t>
    </r>
    <r>
      <rPr>
        <b/>
        <vertAlign val="superscript"/>
        <sz val="12"/>
        <rFont val="Times New Roman"/>
        <family val="1"/>
      </rPr>
      <t>2</t>
    </r>
  </si>
  <si>
    <t>1.43</t>
  </si>
  <si>
    <t>1.44</t>
  </si>
  <si>
    <t>1.45</t>
  </si>
  <si>
    <t>1.46</t>
  </si>
  <si>
    <t>1.47</t>
  </si>
  <si>
    <t>Atjaunojamais zālājs pēc aukstā ūdensvada Ū-1 sistēmas izbūves 752,4 m2</t>
  </si>
  <si>
    <t>1.48</t>
  </si>
  <si>
    <t>1.49</t>
  </si>
  <si>
    <t>1.50</t>
  </si>
  <si>
    <t>1.51</t>
  </si>
  <si>
    <t>Atjaunojamais grants segums pēc aukstā ūdensvada Ū-1 sistēmas izbūves 39,6 m2</t>
  </si>
  <si>
    <t>1.52</t>
  </si>
  <si>
    <t>1.53</t>
  </si>
  <si>
    <t>1.54</t>
  </si>
  <si>
    <t>1.55</t>
  </si>
  <si>
    <t>Aukstā ūdensvada sistēma Ū-1 posms no mājām Kadiņi līdz mājām Krastaines posms ŪM-38(neieskaitot) līdz ŪM-48(a)ieskaitot tai skaitā posms ŪA-4 līdz ŪA-5</t>
  </si>
  <si>
    <t>Zemes darbi (rakšana, tranšeju sienu, stiprināšana, pie caurules iebūves dziļuma 2,0- 2,5 m zaļajā zonā</t>
  </si>
  <si>
    <t>Zemes darbi (rakšana, tranšeju sienu, stiprināšana, pie caurules iebūves dziļuma 2,0- 2,5 m asfalta segumā</t>
  </si>
  <si>
    <t>atloku aizbīdnis DCI DN50 piegāde un montāža</t>
  </si>
  <si>
    <t>Elektrometināma Diametru pāreja PE Ø63/32 piegāde un montāža</t>
  </si>
  <si>
    <r>
      <t>Elektrometināms līkums PE Ø63 45</t>
    </r>
    <r>
      <rPr>
        <vertAlign val="superscript"/>
        <sz val="12"/>
        <rFont val="Times New Roman"/>
        <family val="1"/>
      </rPr>
      <t>0</t>
    </r>
    <r>
      <rPr>
        <sz val="12"/>
        <rFont val="Times New Roman"/>
        <family val="1"/>
      </rPr>
      <t xml:space="preserve"> piegāde un montāža</t>
    </r>
  </si>
  <si>
    <r>
      <t>Elektrometināms līkums PE Ø40 45</t>
    </r>
    <r>
      <rPr>
        <vertAlign val="superscript"/>
        <sz val="12"/>
        <rFont val="Times New Roman"/>
        <family val="1"/>
      </rPr>
      <t>0</t>
    </r>
    <r>
      <rPr>
        <sz val="12"/>
        <rFont val="Times New Roman"/>
        <family val="1"/>
      </rPr>
      <t xml:space="preserve"> piegāde un montāža</t>
    </r>
  </si>
  <si>
    <t>Pilnībā nokomplektēta, siltināta plūsmas mērītāja aka HDPE Ø600 ar kaļamā ķeta akas vāku 12,5 (zaļaja zonā) komplektā ar cauruļvadiem, noslēgarmatūru, veidgabaliem un "B" klases plūsmas mērītāju DN15 ar impulsa devēju piegāde un montāža</t>
  </si>
  <si>
    <t>Atloku līkums 450 DCI DN50 piegāde un montāža</t>
  </si>
  <si>
    <t>Atloku trejgabals DCI DN50 piegāde un montāža</t>
  </si>
  <si>
    <t>Hidroizolēta divās kārtās saliekamo dzelzbetona elementu grodu aka ø1000(2,50-3,00 m dziļumā) ar akas pamatni, grodiem (Betona stiprības klase- C40/50, Ūdensnecaurlaidība kPA- 50), ar blīvgumiju grodu savienojuma vietās, grodu pārseguma vāku, kāpšļiem un kaļamā ķeta akas vāku 12,5 t zaļajā zonā piegāde un montāža</t>
  </si>
  <si>
    <t>Hidroizolēta divās kārtās saliekamo dzelzbetona elementu grodu aka ø1500(2,00-2,50 m dziļumā) ar akas pamatni, grodiem (Betona stiprības klase- C40/50, Ūdensnecaurlaidība kPA- 50), ar blīvgumiju grodu savienojuma vietās, grodu pārseguma vāku, kāpšļiem un kaļamā ķeta akas vāku 12,5 t zaļajā zonā piegāde un montāža</t>
  </si>
  <si>
    <t>2.39</t>
  </si>
  <si>
    <t>2.40</t>
  </si>
  <si>
    <t>Atjaunojamais asfaltbetona segums pēc aukstā ūdensvada Ū-1 sistēmas izbūves 44,6 m2</t>
  </si>
  <si>
    <t>2.41</t>
  </si>
  <si>
    <t>2.42</t>
  </si>
  <si>
    <t>2.43</t>
  </si>
  <si>
    <t>2.44</t>
  </si>
  <si>
    <t>2.45</t>
  </si>
  <si>
    <t>Atjaunojamais zālājs pēc aukstā ūdensvada Ū-1 sistēmas izbūves 763,3 m2</t>
  </si>
  <si>
    <t>2.46</t>
  </si>
  <si>
    <t>2.47</t>
  </si>
  <si>
    <t>2.48</t>
  </si>
  <si>
    <t>2.49</t>
  </si>
  <si>
    <t>Atjaunojamais grants segums pēc aukstā ūdensvada Ū-1 sistēmas izbūves 142,2 m2</t>
  </si>
  <si>
    <t>2.50</t>
  </si>
  <si>
    <t>2.51</t>
  </si>
  <si>
    <t>2.52</t>
  </si>
  <si>
    <t>2.53</t>
  </si>
  <si>
    <t>Aukstā ūdensvada sistēma Ū-1 posms no mājām Kraujas līdz mājām Kadiķi posms ŪM-28 līdz ŪM-38</t>
  </si>
  <si>
    <t>Uzmavu adapters UNI DCI DN57-72/68-85 piegāde un montāža</t>
  </si>
  <si>
    <r>
      <t>Elektrometināms līkums PE Ø63 22</t>
    </r>
    <r>
      <rPr>
        <vertAlign val="superscript"/>
        <sz val="12"/>
        <rFont val="Times New Roman"/>
        <family val="1"/>
      </rPr>
      <t>0</t>
    </r>
    <r>
      <rPr>
        <sz val="12"/>
        <rFont val="Times New Roman"/>
        <family val="1"/>
      </rPr>
      <t xml:space="preserve"> piegāde un montāža</t>
    </r>
  </si>
  <si>
    <t>Atjaunojamais zālājs pēc aukstā ūdensvada Ū-1 sistēmas izbūves 555,3 m2</t>
  </si>
  <si>
    <t>Lokālā tāme Nr.8</t>
  </si>
  <si>
    <t>1</t>
  </si>
  <si>
    <t>Saimnieciskās pašteces kanalizācijas sistēma K-1 posms no K-40 (a) Izvada "Vecsaikava-1" (ieskaitot aku K-40) līdz Notekūdeņu izlaidei Aiviekstes upē(ieskaitot)</t>
  </si>
  <si>
    <t>Zemes darbi (rakšana, tranšeju sienu, stiprināšana, pie caurules iebūves dziļuma 0,5- 1,0 m zaļajā zonā</t>
  </si>
  <si>
    <t>Tas pats iebūves dziļums 1,0-1,5 m zaļajā zonā</t>
  </si>
  <si>
    <t>Tas pats iebūves dziļums 1,5-2,0 m zaļajā zonā</t>
  </si>
  <si>
    <t>Tas pats iebūves dziļums 3,0-3,5 m zaļajā zonā</t>
  </si>
  <si>
    <t>Tas pats iebūves dziļums 3,0-3,5 m grants segumā</t>
  </si>
  <si>
    <t>Tas pats iebūves dziļums 3,5-4,0 m grants segumā</t>
  </si>
  <si>
    <t>Pašteces kanalizācijas cauruļvadu pievienojums pie esošā pašteces kanalizācijas kolektora DN100-150(pēc esošās situācijas), izmantojot termonosēdošo savienojumu piegāde un montāža</t>
  </si>
  <si>
    <t>vietas</t>
  </si>
  <si>
    <t>Sadzīves notekūdeņu plastmasas kanalizācijas skataka ar teleskopisko cauruli ø600/515(0,5 - 1,0 m dziļumā) un 40 t vāku grants segumu piegāde un montāža</t>
  </si>
  <si>
    <t>Sadzīves notekūdeņu plastmasas kanalizācijas skataka ar teleskopisko cauruli ø600/515(1,0 - 1,5 m dziļumā) un 12,5 t vāku zaļajā zonā piegāde un montāža</t>
  </si>
  <si>
    <t>Sadzīves notekūdeņu plastmasas kanalizācijas skataka ar teleskopisko cauruli ø600/515(1,5 - 2,0 m dziļumā) un 12,5 t vāku zaļajā zonā piegāde un montāža</t>
  </si>
  <si>
    <t>Sadzīves notekūdeņu plastmasas kanalizācijas skataka ar teleskopisko cauruli ø600/515(1,5 - 2,0 m dziļumā) un 40 t vāku grants segumā piegāde un montāža</t>
  </si>
  <si>
    <t xml:space="preserve">Hidroizolēta divās kārtās saliekamo dzelzbetona elementu grodu aka Ø1500(3,0 - 3,5 m dziļumā) ar akas pamatni, grodiem (Betona stiprības klase- C40/50, Ūdensnecaurlaidība kPA- 50), ar blīvgumiju grodu savienojuma vietās, grodu pārseguma vāku, kāpšļiem un kaļamā ķeta akas vāku 12,5 t zaļajā zonā piegāde un montāža </t>
  </si>
  <si>
    <t>Hidroizolēta divās kārtās saliekamo dzelzbetona elementu grodu aka Ø1500(3,0 - 3,5 m dziļumā) ar akas pamatni, grodiem (Betona stiprības klase- C40/50, Ūdensnecaurlaidība kPA- 50), ar blīvgumiju grodu savienojuma vietās, grodu pārseguma vāku, kāpšļiem un kaļamā ķeta akas vāku 40 t grants segumā piegāde un montāža</t>
  </si>
  <si>
    <t>Hidroizolēta divās kārtās saliekamo dzelzbetona elementu grodu aka Ø1500(3,5 - 4,0 m dziļumā) ar akas pamatni, grodiem (Betona stiprības klase- C40/50, Ūdensnecaurlaidība kPA- 50), ar blīvgumiju grodu savienojuma vietās, grodu pārseguma vāku, kāpšļiem un kaļamā ķeta akas vāku 12,5 t zaļajā zonā piegāde un montāža</t>
  </si>
  <si>
    <t>Hidroizolēta divās kārtās saliekamo dzelzbetona elementu grodu aka Ø1500(4,0 - 4,5 m dziļumā) ar akas pamatni, grodiem (Betona stiprības klase- C40/50, Ūdensnecaurlaidība kPA- 50), ar blīvgumiju grodu savienojuma vietās, grodu pārseguma vāku, kāpšļiem un kaļamā ķeta akas vāku 12,5 t zaļajā zonā piegāde un montāža</t>
  </si>
  <si>
    <t>Pārkrituma (h=2,5-3,0 m) mezgls dzelzsbetona akā Ø1500 ar ievadcaurules diametru 160 mm, t.sk cauruļvadi, veidgabali un to stiprinājumi piegāde un montāža</t>
  </si>
  <si>
    <t>Pārkrituma (h=3,0-3,5 m) mezgls dzelzsbetona akā Ø1500 ar ievadcaurules diametru 160 mm, t.sk cauruļvadi, veidgabali un to stiprinājumi piegāde un montāža</t>
  </si>
  <si>
    <t>Aizsargčaula DN160 dzelzsbetona grodu akas sienā piegāde un montāža</t>
  </si>
  <si>
    <t>Aizsargčaula DN200 dzelzsbetona grodu akas sienā piegāde un montāža</t>
  </si>
  <si>
    <t>Marķējuma lente pašteces kanalizācijai 0,5 virs jaunprojektējamās komunikācijas piegāde un montāža</t>
  </si>
  <si>
    <t xml:space="preserve">Pašteces kanalizācijas cauruļvadu montāžas palīgmateriāli </t>
  </si>
  <si>
    <t>Smilts cauruļvada pamatnei un apbērumam (blietēta 15 cm pabērums un 30 cm apbērums)</t>
  </si>
  <si>
    <t>Pašteces kanalizācijas cauruļvadu skalošana</t>
  </si>
  <si>
    <t>Pašteces kanalizācijas cauruļvadu CCTV pārbaude</t>
  </si>
  <si>
    <t>Pašteces kanalizācijas trases nospraušana</t>
  </si>
  <si>
    <t>Atjaunojamais grants segums pēc pašteces kanalizācijas K-1 sistēmas izbūves 28,4 m2</t>
  </si>
  <si>
    <t>Atjaunojamais zālājs pēc pašteces kanalizācijas K-1 sistēmas               izbūves 611,7 m2</t>
  </si>
  <si>
    <t>Saimnieciskās pašteces kanalizācijas sistēma K-1 posms no "Kraujas"          (neieskaitot spied.dz. akas -2) līdz "Vecsaikava-1" (neieskaitot aku K-40)</t>
  </si>
  <si>
    <t>Tas pats iebūves dziļums 2,5-3,0 m zaļajā zonā</t>
  </si>
  <si>
    <t>Tas pats iebūves dziļums 0,5-1,0 m grants segumā</t>
  </si>
  <si>
    <t>Tas pats iebūves dziļums 2,5-3,0 m grants segumā</t>
  </si>
  <si>
    <t>Sadzīves notekūdeņu plastmasas kanalizācijas skataka ar teleskopisko cauruli ø400/315(0,5 - 1,0 m dziļumā) un 12,5 t vāku zaļajā zonā piegāde un montāža</t>
  </si>
  <si>
    <t>Sadzīves notekūdeņu plastmasas kanalizācijas skataka ar teleskopisko cauruli ø600/515(2,5 - 3,0 m dziļumā) un 12,5 t vāku zaļajā zonā piegāde un montāža</t>
  </si>
  <si>
    <t>Pārkrituma (h=0,5-1,0 m) mezgls ārpus plastmasas akas Ø600/515 ar ievadcaurules diametru 200 mm, t.sk cauruļvadi, veidgabali un to stiprinājumi piegāde un montāža</t>
  </si>
  <si>
    <t>Pārkrituma (h=1,0-1,5 m) mezgls dzelzsbetona akā Ø600/515 ar ievadcaurules diametru 160 mm, t.sk cauruļvadi, veidgabali un to stiprinājumi piegāde un montāža</t>
  </si>
  <si>
    <t>Pārkrituma (h=1,5-2,0 m) mezgls ārpus plastmasas akas  Ø600/515 ar ievadcaurules diametru 160 mm, t.sk cauruļvadi, veidgabali un to stiprinājumi piegāde un montāža</t>
  </si>
  <si>
    <t>Atjaunojamais grants segums pēc pašteces kanalizācijas K-1 sistēmas izbūves 10,7 m2</t>
  </si>
  <si>
    <t>Atjaunojamais zālājs pēc pašteces kanalizācijas K-1 sistēmas izbūves 576,3 m2</t>
  </si>
  <si>
    <t>Saimnieciskās pašteces kanalizācijas sistēma K-1 posms Līvānu māju rajonā no K-1 (ieskaitot) līdz K-11 (ieskaitot); no K-13 (b)(ieskaitot) līdz K-11 (ieskaitot); no Spied. Dz. aka -1 (neieskaitot) līdz K-18 (ieskaitot)no K-16(a) (ieskaitot) līdz KSS-2 (neieskaitot)</t>
  </si>
  <si>
    <t>Tas pats iebūves dziļums 1,0-1,5 m grants segumā</t>
  </si>
  <si>
    <t>Tas pats iebūves dziļums 1,5-2,0 m grants segumā</t>
  </si>
  <si>
    <t>Tas pats iebūves dziļums 0,5-1,0 m asfalta segumā</t>
  </si>
  <si>
    <t>Tas pats iebūves dziļums 1,0-1,5 m asfalta segumā</t>
  </si>
  <si>
    <t>Tas pats iebūves dziļums 1,5-2,0 m asfalta segumā</t>
  </si>
  <si>
    <t>Tas pats iebūves dziļums 2,0-2,5 m asfalta segumā</t>
  </si>
  <si>
    <t>Sadzīves notekūdeņu plastmasas kanalizācijas skataka ar teleskopisko cauruli ø400/315(1,0 - 1,5 m dziļumā) un 12,5 t vāku zaļajā zonā piegāde un montāža</t>
  </si>
  <si>
    <t>Sadzīves notekūdeņu plastmasas kanalizācijas skataka ar teleskopisko cauruli ø400/315(1,0 - 1,5 m dziļumā) un 40 t vāku grants segumā piegāde un montāža</t>
  </si>
  <si>
    <t>Sadzīves notekūdeņu plastmasas kanalizācijas skataka ar teleskopisko cauruli ø600/515(2,0 - 2,5 m dziļumā) un 12,5 t vāku zaļajā zonā piegāde un montāža</t>
  </si>
  <si>
    <t>3.23</t>
  </si>
  <si>
    <t>3.24</t>
  </si>
  <si>
    <t>Hidroizolēta divās kārtās saliekamo dzelzbetona elementu grodu aka Ø1000(1,5 - 2,0 m dziļumā) ar akas pamatni, grodiem (Betona stiprības klase- C40/50, Ūdensnecaurlaidība kPA- 50), ar blīvgumiju grodu savienojuma vietās, grodu pārseguma vāku, kāpšļiem un kaļamā ķeta akas vāku 12,5 t zaļajā zonā piegāde un montāža</t>
  </si>
  <si>
    <t>3.25</t>
  </si>
  <si>
    <t>Hidroizolēta divās kārtās saliekamo dzelzbetona elementu grodu aka Ø1000(2,0 - 2,5 m dziļumā) ar akas pamatni, grodiem (Betona stiprības klase- C40/50, Ūdensnecaurlaidība kPA- 50), ar blīvgumiju grodu savienojuma vietās, grodu pārseguma vāku, kāpšļiem un kaļamā ķeta akas vāku 12,5 t zaļajā zonā piegāde un montāža</t>
  </si>
  <si>
    <t>3.26</t>
  </si>
  <si>
    <t xml:space="preserve">Hidroizolēta divās kārtās saliekamo dzelzbetona elementu grodu aka Ø1500(3,0 - 3,5 m dziļumā) ar akas pamatni, grodiem (Betona stiprības klase- C40/50, Ūdensnecaurlaidība kPA- 50), ar blīvgumiju grodu savienojuma vietās, grodu pārseguma vāku, kāpšļiem un kaļamā ķeta akas vāku 40 t grants segumā piegāde un montāža </t>
  </si>
  <si>
    <t>3.27</t>
  </si>
  <si>
    <t>Pārkrituma (h=0,5-1,0 m) mezgls ārpus plastmasas akas  Ø600/515 ar ievadcaurules diametru 160 mm, t.sk cauruļvadi, veidgabali un to stiprinājumi piegāde un montāža</t>
  </si>
  <si>
    <t>3.28</t>
  </si>
  <si>
    <t>Pārkrituma (h=0,5-1,0 m) mezgls dzelzsbetona akā Ø1000 ar ievadcaurules diametru 200 mm, t.sk cauruļvadi, veidgabali un to stiprinājumi piegāde un montāža</t>
  </si>
  <si>
    <t>3.29</t>
  </si>
  <si>
    <t>Pārkrituma (h=1,0-1,5 m) mezgls ārpus plastmasas akas  Ø600/515 ar ievadcaurules diametru 160 mm, t.sk cauruļvadi, veidgabali un to stiprinājumi piegāde un montāža</t>
  </si>
  <si>
    <t>3.30</t>
  </si>
  <si>
    <t>Pārkrituma (h=1,5-2,0 m) mezgls ārpus plastmasas akas Ø600/515 ar ievadcaurules diametru 160 mm, t.sk cauruļvadi, veidgabali un to stiprinājumi piegāde un montāža</t>
  </si>
  <si>
    <t>3.31</t>
  </si>
  <si>
    <t>3.32</t>
  </si>
  <si>
    <t>3.33</t>
  </si>
  <si>
    <t>3.34</t>
  </si>
  <si>
    <t>3.35</t>
  </si>
  <si>
    <t>3.36</t>
  </si>
  <si>
    <t>3.37</t>
  </si>
  <si>
    <r>
      <t xml:space="preserve">Putoplasta sultumizolācija </t>
    </r>
    <r>
      <rPr>
        <sz val="12"/>
        <rFont val="Arial"/>
        <family val="2"/>
      </rPr>
      <t>ø</t>
    </r>
    <r>
      <rPr>
        <sz val="12"/>
        <rFont val="Times New Roman"/>
        <family val="1"/>
      </rPr>
      <t>160 50mm</t>
    </r>
  </si>
  <si>
    <t>3.38</t>
  </si>
  <si>
    <r>
      <t xml:space="preserve">Putoplasta sultumizolācija </t>
    </r>
    <r>
      <rPr>
        <sz val="12"/>
        <rFont val="Arial"/>
        <family val="2"/>
      </rPr>
      <t>ø200</t>
    </r>
    <r>
      <rPr>
        <sz val="10.2"/>
        <rFont val="Times New Roman"/>
        <family val="1"/>
      </rPr>
      <t xml:space="preserve"> 50mm</t>
    </r>
  </si>
  <si>
    <t>3.39</t>
  </si>
  <si>
    <t>3.40</t>
  </si>
  <si>
    <t>3.41</t>
  </si>
  <si>
    <t>Atjaunojamais asfaltbetona segums pēc pašteces kanalizācijas K-1 sistēmas izbūves 96,8 m2</t>
  </si>
  <si>
    <t>3.42</t>
  </si>
  <si>
    <t>3.43</t>
  </si>
  <si>
    <t>3.44</t>
  </si>
  <si>
    <t>3.45</t>
  </si>
  <si>
    <t>3.46</t>
  </si>
  <si>
    <r>
      <t xml:space="preserve">Iepirkums: </t>
    </r>
    <r>
      <rPr>
        <sz val="12"/>
        <rFont val="Times New Roman"/>
        <family val="1"/>
      </rPr>
      <t>"Būvdarbu veikšana "Madonas novada Praulienas pagasta Vecsaikavas ciema ūdenssaimniecības attīstība", identifikācijas numurs MNP2014/26_ERAF</t>
    </r>
  </si>
  <si>
    <r>
      <t xml:space="preserve">Tāmes izmaksas </t>
    </r>
    <r>
      <rPr>
        <i/>
        <sz val="12"/>
        <rFont val="Times New Roman"/>
        <family val="1"/>
      </rPr>
      <t>(euro)</t>
    </r>
    <r>
      <rPr>
        <sz val="12"/>
        <rFont val="Times New Roman"/>
        <family val="1"/>
      </rPr>
      <t xml:space="preserve"> </t>
    </r>
  </si>
  <si>
    <r>
      <t xml:space="preserve">darba alga </t>
    </r>
    <r>
      <rPr>
        <i/>
        <sz val="12"/>
        <rFont val="Times New Roman"/>
        <family val="1"/>
      </rPr>
      <t>(euro)</t>
    </r>
  </si>
  <si>
    <r>
      <t xml:space="preserve">materiāli </t>
    </r>
    <r>
      <rPr>
        <i/>
        <sz val="12"/>
        <rFont val="Times New Roman"/>
        <family val="1"/>
      </rPr>
      <t>(euro)</t>
    </r>
  </si>
  <si>
    <r>
      <t xml:space="preserve">mehānismi </t>
    </r>
    <r>
      <rPr>
        <i/>
        <sz val="12"/>
        <rFont val="Times New Roman"/>
        <family val="1"/>
      </rPr>
      <t>(euro)</t>
    </r>
  </si>
  <si>
    <r>
      <t xml:space="preserve">Summa
</t>
    </r>
    <r>
      <rPr>
        <b/>
        <i/>
        <sz val="12"/>
        <rFont val="Times New Roman"/>
        <family val="1"/>
      </rPr>
      <t>(euro)</t>
    </r>
  </si>
  <si>
    <r>
      <t>darba samaksas likme (</t>
    </r>
    <r>
      <rPr>
        <b/>
        <i/>
        <sz val="12"/>
        <rFont val="Times New Roman"/>
        <family val="1"/>
      </rPr>
      <t>euro</t>
    </r>
    <r>
      <rPr>
        <b/>
        <sz val="12"/>
        <rFont val="Times New Roman"/>
        <family val="1"/>
      </rPr>
      <t>/h)</t>
    </r>
  </si>
  <si>
    <t xml:space="preserve">      Elektroapgāde USS</t>
  </si>
  <si>
    <t>Labiekārtošanas darbi NAI, USS teritorijās</t>
  </si>
  <si>
    <r>
      <t xml:space="preserve">darba alga
</t>
    </r>
    <r>
      <rPr>
        <b/>
        <i/>
        <sz val="12"/>
        <rFont val="Times New Roman"/>
        <family val="1"/>
      </rPr>
      <t>(euro)</t>
    </r>
  </si>
  <si>
    <r>
      <t xml:space="preserve">materiāli
</t>
    </r>
    <r>
      <rPr>
        <b/>
        <i/>
        <sz val="12"/>
        <rFont val="Times New Roman"/>
        <family val="1"/>
      </rPr>
      <t>(euro)</t>
    </r>
  </si>
  <si>
    <r>
      <t xml:space="preserve">mehā nismi
</t>
    </r>
    <r>
      <rPr>
        <b/>
        <i/>
        <sz val="12"/>
        <rFont val="Times New Roman"/>
        <family val="1"/>
      </rPr>
      <t>(euro)</t>
    </r>
  </si>
  <si>
    <r>
      <t xml:space="preserve">Kopā </t>
    </r>
    <r>
      <rPr>
        <b/>
        <i/>
        <sz val="12"/>
        <rFont val="Times New Roman"/>
        <family val="1"/>
      </rPr>
      <t>(euro)</t>
    </r>
  </si>
  <si>
    <t>darbietilpība
(c/h)</t>
  </si>
  <si>
    <r>
      <t xml:space="preserve">mehānismi
</t>
    </r>
    <r>
      <rPr>
        <b/>
        <i/>
        <sz val="12"/>
        <rFont val="Times New Roman"/>
        <family val="1"/>
      </rPr>
      <t>(euro)</t>
    </r>
  </si>
  <si>
    <t>laika norma
(c/h)</t>
  </si>
  <si>
    <r>
      <t>Zemes darbi (rakšana, tranšeju sienu, stiprināšana, pie caurules iebūves dziļuma 0,5- 1,0 m zaļajā zonā)</t>
    </r>
    <r>
      <rPr>
        <sz val="12"/>
        <color indexed="10"/>
        <rFont val="Times New Roman"/>
        <family val="1"/>
      </rPr>
      <t xml:space="preserve"> (pozīcija ar grozījumiem, kas apstiprināti ar 22.05.2014.iepirkumu komisijas lēmumu)</t>
    </r>
  </si>
  <si>
    <r>
      <t xml:space="preserve">Tas pats iebūves dziļums 1,0-1,5 m zaļajā zonā </t>
    </r>
    <r>
      <rPr>
        <sz val="12"/>
        <color indexed="10"/>
        <rFont val="Times New Roman"/>
        <family val="1"/>
      </rPr>
      <t>(pozīcija ar grozījumiem, kas apstiprināti ar 22.05.2014.iepirkumu komisijas lēmumu)</t>
    </r>
  </si>
  <si>
    <r>
      <t xml:space="preserve">Tas pats iebūves dziļums 3,0-3,5 m zaļajā zonā </t>
    </r>
    <r>
      <rPr>
        <sz val="12"/>
        <color indexed="10"/>
        <rFont val="Times New Roman"/>
        <family val="1"/>
      </rPr>
      <t>(pozīcija ar grozījumiem, kas apstiprināti ar 22.05.2014.iepirkumu komisijas lēmumu)</t>
    </r>
  </si>
  <si>
    <r>
      <t>Tas pats iebūves dziļums 3,5-4,0 m zaļajā zonā</t>
    </r>
    <r>
      <rPr>
        <sz val="12"/>
        <color indexed="10"/>
        <rFont val="Times New Roman"/>
        <family val="1"/>
      </rPr>
      <t xml:space="preserve"> (pozīcija ar grozījumiem, kas apstiprināti ar 22.05.2014.iepirkumu komisijas lēmumu)</t>
    </r>
  </si>
  <si>
    <r>
      <t xml:space="preserve">Tas pats iebūves dziļums 4,0-4,5 m zaļajā zonā </t>
    </r>
    <r>
      <rPr>
        <sz val="12"/>
        <color indexed="10"/>
        <rFont val="Times New Roman"/>
        <family val="1"/>
      </rPr>
      <t>(pozīcija ar grozījumiem, kas apstiprināti ar 22.05.2014.iepirkumu komisijas lēmumu)</t>
    </r>
  </si>
  <si>
    <r>
      <rPr>
        <i/>
        <sz val="12"/>
        <color indexed="60"/>
        <rFont val="Times New Roman"/>
        <family val="1"/>
      </rPr>
      <t>Apmale (augstums - 200 mm, platums - 170 mm)</t>
    </r>
    <r>
      <rPr>
        <i/>
        <sz val="12"/>
        <color indexed="10"/>
        <rFont val="Times New Roman"/>
        <family val="1"/>
      </rPr>
      <t xml:space="preserve"> (pozīcija ar grozījumiem, kas apstiprināti ar 22.05.2014.iepirkumu komisijas lēmumu)</t>
    </r>
  </si>
  <si>
    <r>
      <t xml:space="preserve">Notekūdeņu labaratoriskie izmeklējumi NAI izplūdē  </t>
    </r>
    <r>
      <rPr>
        <sz val="12"/>
        <color indexed="10"/>
        <rFont val="Times New Roman"/>
        <family val="1"/>
      </rPr>
      <t>(pozīcija ar grozījumiem, kas apstiprināti ar 22.05.2014.iepirkumu komisijas lēmumu)</t>
    </r>
  </si>
  <si>
    <r>
      <t xml:space="preserve">Notekūdeņu labaratoriskie izmeklējumi NAI ieplūdē </t>
    </r>
    <r>
      <rPr>
        <sz val="12"/>
        <color indexed="10"/>
        <rFont val="Times New Roman"/>
        <family val="1"/>
      </rPr>
      <t>(pozīcija ar grozījumiem, kas apstiprināti ar 22.05.2014.iepirkumu komisijas lēmumu)</t>
    </r>
  </si>
</sst>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dd/mm/yy"/>
    <numFmt numFmtId="171" formatCode="mmm\ dd"/>
    <numFmt numFmtId="172" formatCode="0.0"/>
    <numFmt numFmtId="173" formatCode="[$-426]dddd\,\ yyyy&quot;. gada &quot;d\.\ mmmm"/>
  </numFmts>
  <fonts count="44">
    <font>
      <sz val="10"/>
      <name val="Arial"/>
      <family val="2"/>
    </font>
    <font>
      <sz val="11"/>
      <color indexed="9"/>
      <name val="Calibri"/>
      <family val="2"/>
    </font>
    <font>
      <sz val="11"/>
      <color indexed="8"/>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2"/>
      <name val="Times New Roman"/>
      <family val="1"/>
    </font>
    <font>
      <b/>
      <sz val="14"/>
      <name val="Times New Roman"/>
      <family val="1"/>
    </font>
    <font>
      <b/>
      <sz val="12"/>
      <name val="Times New Roman"/>
      <family val="1"/>
    </font>
    <font>
      <sz val="12"/>
      <color indexed="10"/>
      <name val="Times New Roman"/>
      <family val="1"/>
    </font>
    <font>
      <b/>
      <i/>
      <sz val="12"/>
      <name val="Times New Roman"/>
      <family val="1"/>
    </font>
    <font>
      <b/>
      <sz val="11"/>
      <name val="Times New Roman"/>
      <family val="1"/>
    </font>
    <font>
      <b/>
      <sz val="12"/>
      <color indexed="8"/>
      <name val="Times New Roman"/>
      <family val="1"/>
    </font>
    <font>
      <sz val="9"/>
      <name val="Arial"/>
      <family val="2"/>
    </font>
    <font>
      <sz val="12"/>
      <color indexed="8"/>
      <name val="Times New Roman"/>
      <family val="1"/>
    </font>
    <font>
      <sz val="8"/>
      <name val="Arial"/>
      <family val="2"/>
    </font>
    <font>
      <b/>
      <sz val="10"/>
      <name val="Arial"/>
      <family val="2"/>
    </font>
    <font>
      <sz val="12"/>
      <color indexed="8"/>
      <name val="Arial"/>
      <family val="2"/>
    </font>
    <font>
      <b/>
      <i/>
      <sz val="12"/>
      <color indexed="8"/>
      <name val="Times New Roman"/>
      <family val="1"/>
    </font>
    <font>
      <i/>
      <sz val="12"/>
      <name val="Times New Roman"/>
      <family val="1"/>
    </font>
    <font>
      <sz val="10"/>
      <name val="Courier New"/>
      <family val="3"/>
    </font>
    <font>
      <b/>
      <i/>
      <sz val="11"/>
      <name val="Times New Roman"/>
      <family val="1"/>
    </font>
    <font>
      <b/>
      <vertAlign val="superscript"/>
      <sz val="12"/>
      <name val="Times New Roman"/>
      <family val="1"/>
    </font>
    <font>
      <vertAlign val="superscript"/>
      <sz val="12"/>
      <name val="Times New Roman"/>
      <family val="1"/>
    </font>
    <font>
      <sz val="12"/>
      <name val="Arial"/>
      <family val="2"/>
    </font>
    <font>
      <sz val="10.2"/>
      <name val="Times New Roman"/>
      <family val="1"/>
    </font>
    <font>
      <b/>
      <i/>
      <u val="single"/>
      <sz val="14"/>
      <name val="Times New Roman"/>
      <family val="1"/>
    </font>
    <font>
      <i/>
      <sz val="12"/>
      <color indexed="10"/>
      <name val="Times New Roman"/>
      <family val="1"/>
    </font>
    <font>
      <i/>
      <sz val="12"/>
      <color indexed="60"/>
      <name val="Times New Roman"/>
      <family val="1"/>
    </font>
    <font>
      <sz val="12"/>
      <color indexed="60"/>
      <name val="Times New Roman"/>
      <family val="1"/>
    </font>
    <font>
      <i/>
      <sz val="12"/>
      <color rgb="FFC00000"/>
      <name val="Times New Roman"/>
      <family val="1"/>
    </font>
    <font>
      <sz val="12"/>
      <color rgb="FFC00000"/>
      <name val="Times New Roman"/>
      <family val="1"/>
    </font>
  </fonts>
  <fills count="25">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Protection="0">
      <alignment vertical="center" wrapText="1"/>
    </xf>
    <xf numFmtId="0" fontId="1" fillId="2" borderId="0" applyNumberFormat="0" applyBorder="0" applyProtection="0">
      <alignment vertical="center" wrapText="1"/>
    </xf>
    <xf numFmtId="0" fontId="1" fillId="3" borderId="0" applyNumberFormat="0" applyBorder="0" applyProtection="0">
      <alignment vertical="center" wrapText="1"/>
    </xf>
    <xf numFmtId="0" fontId="2" fillId="4" borderId="0" applyNumberFormat="0" applyBorder="0" applyProtection="0">
      <alignment vertical="center" wrapText="1"/>
    </xf>
    <xf numFmtId="0" fontId="2" fillId="4" borderId="0" applyNumberFormat="0" applyBorder="0" applyProtection="0">
      <alignment vertical="center" wrapText="1"/>
    </xf>
    <xf numFmtId="0" fontId="2" fillId="5" borderId="0" applyNumberFormat="0" applyBorder="0" applyProtection="0">
      <alignment vertical="center" wrapText="1"/>
    </xf>
    <xf numFmtId="0" fontId="2" fillId="5" borderId="0" applyNumberFormat="0" applyBorder="0" applyProtection="0">
      <alignment vertical="center" wrapText="1"/>
    </xf>
    <xf numFmtId="0" fontId="2" fillId="6" borderId="0" applyNumberFormat="0" applyBorder="0" applyProtection="0">
      <alignment vertical="center" wrapText="1"/>
    </xf>
    <xf numFmtId="0" fontId="2" fillId="6" borderId="0" applyNumberFormat="0" applyBorder="0" applyProtection="0">
      <alignment vertical="center" wrapText="1"/>
    </xf>
    <xf numFmtId="0" fontId="2" fillId="7" borderId="0" applyNumberFormat="0" applyBorder="0" applyProtection="0">
      <alignment vertical="center" wrapText="1"/>
    </xf>
    <xf numFmtId="0" fontId="2" fillId="7" borderId="0" applyNumberFormat="0" applyBorder="0" applyProtection="0">
      <alignment vertical="center" wrapText="1"/>
    </xf>
    <xf numFmtId="0" fontId="2" fillId="8" borderId="0" applyNumberFormat="0" applyBorder="0" applyProtection="0">
      <alignment vertical="center" wrapText="1"/>
    </xf>
    <xf numFmtId="0" fontId="2" fillId="8" borderId="0" applyNumberFormat="0" applyBorder="0" applyProtection="0">
      <alignment vertical="center" wrapText="1"/>
    </xf>
    <xf numFmtId="0" fontId="2" fillId="9" borderId="0" applyNumberFormat="0" applyBorder="0" applyProtection="0">
      <alignment vertical="center" wrapText="1"/>
    </xf>
    <xf numFmtId="0" fontId="2" fillId="9" borderId="0" applyNumberFormat="0" applyBorder="0" applyProtection="0">
      <alignment vertical="center" wrapText="1"/>
    </xf>
    <xf numFmtId="0" fontId="1" fillId="10" borderId="0" applyNumberFormat="0" applyBorder="0" applyProtection="0">
      <alignment vertical="center" wrapText="1"/>
    </xf>
    <xf numFmtId="0" fontId="1" fillId="11" borderId="0" applyNumberFormat="0" applyBorder="0" applyProtection="0">
      <alignment vertical="center" wrapText="1"/>
    </xf>
    <xf numFmtId="0" fontId="2" fillId="12" borderId="0" applyNumberFormat="0" applyBorder="0" applyProtection="0">
      <alignment vertical="center" wrapText="1"/>
    </xf>
    <xf numFmtId="0" fontId="2" fillId="12" borderId="0" applyNumberFormat="0" applyBorder="0" applyProtection="0">
      <alignment vertical="center" wrapText="1"/>
    </xf>
    <xf numFmtId="0" fontId="2" fillId="13" borderId="0" applyNumberFormat="0" applyBorder="0" applyProtection="0">
      <alignment vertical="center" wrapText="1"/>
    </xf>
    <xf numFmtId="0" fontId="2" fillId="13" borderId="0" applyNumberFormat="0" applyBorder="0" applyProtection="0">
      <alignment vertical="center" wrapText="1"/>
    </xf>
    <xf numFmtId="0" fontId="2" fillId="14" borderId="0" applyNumberFormat="0" applyBorder="0" applyProtection="0">
      <alignment vertical="center" wrapText="1"/>
    </xf>
    <xf numFmtId="0" fontId="2" fillId="14" borderId="0" applyNumberFormat="0" applyBorder="0" applyProtection="0">
      <alignment vertical="center" wrapText="1"/>
    </xf>
    <xf numFmtId="0" fontId="2" fillId="7" borderId="0" applyNumberFormat="0" applyBorder="0" applyProtection="0">
      <alignment vertical="center" wrapText="1"/>
    </xf>
    <xf numFmtId="0" fontId="2" fillId="7" borderId="0" applyNumberFormat="0" applyBorder="0" applyProtection="0">
      <alignment vertical="center" wrapText="1"/>
    </xf>
    <xf numFmtId="0" fontId="2" fillId="12" borderId="0" applyNumberFormat="0" applyBorder="0" applyProtection="0">
      <alignment vertical="center" wrapText="1"/>
    </xf>
    <xf numFmtId="0" fontId="2" fillId="12" borderId="0" applyNumberFormat="0" applyBorder="0" applyProtection="0">
      <alignment vertical="center" wrapText="1"/>
    </xf>
    <xf numFmtId="0" fontId="2" fillId="15" borderId="0" applyNumberFormat="0" applyBorder="0" applyProtection="0">
      <alignment vertical="center" wrapText="1"/>
    </xf>
    <xf numFmtId="0" fontId="2" fillId="15" borderId="0" applyNumberFormat="0" applyBorder="0" applyProtection="0">
      <alignment vertical="center" wrapText="1"/>
    </xf>
    <xf numFmtId="0" fontId="1" fillId="16" borderId="0" applyNumberFormat="0" applyBorder="0" applyProtection="0">
      <alignment vertical="center" wrapText="1"/>
    </xf>
    <xf numFmtId="0" fontId="1" fillId="17" borderId="0" applyNumberFormat="0" applyBorder="0" applyProtection="0">
      <alignment vertical="center" wrapText="1"/>
    </xf>
    <xf numFmtId="0" fontId="1" fillId="18" borderId="0" applyNumberFormat="0" applyBorder="0" applyProtection="0">
      <alignment vertical="center" wrapText="1"/>
    </xf>
    <xf numFmtId="0" fontId="1" fillId="18" borderId="0" applyNumberFormat="0" applyBorder="0" applyProtection="0">
      <alignment vertical="center" wrapText="1"/>
    </xf>
    <xf numFmtId="0" fontId="1" fillId="13" borderId="0" applyNumberFormat="0" applyBorder="0" applyProtection="0">
      <alignment vertical="center" wrapText="1"/>
    </xf>
    <xf numFmtId="0" fontId="1" fillId="13" borderId="0" applyNumberFormat="0" applyBorder="0" applyProtection="0">
      <alignment vertical="center" wrapText="1"/>
    </xf>
    <xf numFmtId="0" fontId="1" fillId="14" borderId="0" applyNumberFormat="0" applyBorder="0" applyProtection="0">
      <alignment vertical="center" wrapText="1"/>
    </xf>
    <xf numFmtId="0" fontId="1" fillId="14" borderId="0" applyNumberFormat="0" applyBorder="0" applyProtection="0">
      <alignment vertical="center" wrapText="1"/>
    </xf>
    <xf numFmtId="0" fontId="1" fillId="11" borderId="0" applyNumberFormat="0" applyBorder="0" applyProtection="0">
      <alignment vertical="center" wrapText="1"/>
    </xf>
    <xf numFmtId="0" fontId="1" fillId="11" borderId="0" applyNumberFormat="0" applyBorder="0" applyProtection="0">
      <alignment vertical="center" wrapText="1"/>
    </xf>
    <xf numFmtId="0" fontId="1" fillId="16" borderId="0" applyNumberFormat="0" applyBorder="0" applyProtection="0">
      <alignment vertical="center" wrapText="1"/>
    </xf>
    <xf numFmtId="0" fontId="1" fillId="16" borderId="0" applyNumberFormat="0" applyBorder="0" applyProtection="0">
      <alignment vertical="center" wrapText="1"/>
    </xf>
    <xf numFmtId="0" fontId="1" fillId="19" borderId="0" applyNumberFormat="0" applyBorder="0" applyProtection="0">
      <alignment vertical="center" wrapText="1"/>
    </xf>
    <xf numFmtId="0" fontId="1" fillId="19" borderId="0" applyNumberFormat="0" applyBorder="0" applyProtection="0">
      <alignment vertical="center" wrapText="1"/>
    </xf>
    <xf numFmtId="0" fontId="1" fillId="3" borderId="0" applyNumberFormat="0" applyBorder="0" applyProtection="0">
      <alignment vertical="center" wrapText="1"/>
    </xf>
    <xf numFmtId="0" fontId="1" fillId="10" borderId="0" applyNumberFormat="0" applyBorder="0" applyProtection="0">
      <alignment vertical="center" wrapText="1"/>
    </xf>
    <xf numFmtId="0" fontId="1" fillId="11" borderId="0" applyNumberFormat="0" applyBorder="0" applyProtection="0">
      <alignment vertical="center" wrapText="1"/>
    </xf>
    <xf numFmtId="0" fontId="1" fillId="16" borderId="0" applyNumberFormat="0" applyBorder="0" applyProtection="0">
      <alignment vertical="center" wrapText="1"/>
    </xf>
    <xf numFmtId="0" fontId="1" fillId="17" borderId="0" applyNumberFormat="0" applyBorder="0" applyProtection="0">
      <alignment vertical="center" wrapText="1"/>
    </xf>
    <xf numFmtId="0" fontId="3" fillId="20" borderId="1" applyNumberFormat="0" applyProtection="0">
      <alignment vertical="center" wrapText="1"/>
    </xf>
    <xf numFmtId="0" fontId="4" fillId="0" borderId="0" applyNumberFormat="0" applyFill="0" applyBorder="0" applyProtection="0">
      <alignment vertical="center" wrapText="1"/>
    </xf>
    <xf numFmtId="0" fontId="3" fillId="20" borderId="1" applyNumberFormat="0" applyProtection="0">
      <alignment vertical="center" wrapText="1"/>
    </xf>
    <xf numFmtId="0" fontId="29" fillId="0" borderId="0">
      <alignment/>
      <protection/>
    </xf>
    <xf numFmtId="0" fontId="5" fillId="9" borderId="1" applyNumberFormat="0" applyProtection="0">
      <alignment vertical="center" wrapText="1"/>
    </xf>
    <xf numFmtId="0" fontId="5" fillId="9" borderId="1" applyNumberFormat="0" applyProtection="0">
      <alignment vertical="center" wrapText="1"/>
    </xf>
    <xf numFmtId="0" fontId="6" fillId="20" borderId="2" applyNumberFormat="0" applyProtection="0">
      <alignment vertical="center" wrapText="1"/>
    </xf>
    <xf numFmtId="43" fontId="0" fillId="0" borderId="0" applyFill="0" applyBorder="0" applyAlignment="0" applyProtection="0"/>
    <xf numFmtId="41" fontId="0" fillId="0" borderId="0" applyFill="0" applyBorder="0" applyAlignment="0" applyProtection="0"/>
    <xf numFmtId="0" fontId="7" fillId="0" borderId="3" applyNumberFormat="0" applyFill="0" applyProtection="0">
      <alignment vertical="center" wrapText="1"/>
    </xf>
    <xf numFmtId="0" fontId="8" fillId="6" borderId="0" applyNumberFormat="0" applyBorder="0" applyProtection="0">
      <alignment vertical="center" wrapText="1"/>
    </xf>
    <xf numFmtId="0" fontId="9" fillId="21" borderId="0" applyNumberFormat="0" applyBorder="0" applyProtection="0">
      <alignment vertical="center" wrapText="1"/>
    </xf>
    <xf numFmtId="0" fontId="9" fillId="21" borderId="0" applyNumberFormat="0" applyBorder="0" applyProtection="0">
      <alignment vertical="center" wrapText="1"/>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2" fillId="0" borderId="0">
      <alignment/>
      <protection/>
    </xf>
    <xf numFmtId="0" fontId="2"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Protection="0">
      <alignment vertical="center" wrapText="1"/>
    </xf>
    <xf numFmtId="0" fontId="6" fillId="20" borderId="2" applyNumberFormat="0" applyProtection="0">
      <alignment vertical="center" wrapText="1"/>
    </xf>
    <xf numFmtId="0" fontId="0" fillId="0" borderId="0">
      <alignment/>
      <protection/>
    </xf>
    <xf numFmtId="0" fontId="11" fillId="0" borderId="0" applyNumberFormat="0" applyFill="0" applyBorder="0" applyProtection="0">
      <alignment vertical="center" wrapText="1"/>
    </xf>
    <xf numFmtId="0" fontId="12" fillId="22" borderId="4" applyNumberFormat="0" applyProtection="0">
      <alignment vertical="center" wrapText="1"/>
    </xf>
    <xf numFmtId="0" fontId="0" fillId="23" borderId="5" applyNumberFormat="0" applyProtection="0">
      <alignment vertical="center" wrapText="1"/>
    </xf>
    <xf numFmtId="9" fontId="0" fillId="0" borderId="0" applyFill="0" applyBorder="0" applyAlignment="0" applyProtection="0"/>
    <xf numFmtId="0" fontId="13" fillId="0" borderId="6" applyNumberFormat="0" applyFill="0" applyProtection="0">
      <alignment vertical="center" wrapText="1"/>
    </xf>
    <xf numFmtId="0" fontId="13" fillId="0" borderId="6" applyNumberFormat="0" applyFill="0" applyProtection="0">
      <alignment vertical="center" wrapText="1"/>
    </xf>
    <xf numFmtId="0" fontId="14" fillId="5" borderId="0" applyNumberFormat="0" applyBorder="0" applyProtection="0">
      <alignment vertical="center" wrapText="1"/>
    </xf>
    <xf numFmtId="0" fontId="0" fillId="0" borderId="0">
      <alignment/>
      <protection/>
    </xf>
    <xf numFmtId="0" fontId="0" fillId="0" borderId="0">
      <alignment/>
      <protection/>
    </xf>
    <xf numFmtId="0" fontId="10" fillId="0" borderId="0" applyNumberFormat="0" applyFill="0" applyBorder="0" applyProtection="0">
      <alignment vertical="center" wrapText="1"/>
    </xf>
    <xf numFmtId="0" fontId="7" fillId="0" borderId="3" applyNumberFormat="0" applyFill="0" applyProtection="0">
      <alignment vertical="center" wrapText="1"/>
    </xf>
    <xf numFmtId="169" fontId="0" fillId="0" borderId="0" applyFill="0" applyBorder="0" applyAlignment="0" applyProtection="0"/>
    <xf numFmtId="168" fontId="0" fillId="0" borderId="0" applyFill="0" applyBorder="0" applyAlignment="0" applyProtection="0"/>
    <xf numFmtId="0" fontId="15" fillId="0" borderId="7" applyNumberFormat="0" applyFill="0" applyProtection="0">
      <alignment vertical="center" wrapText="1"/>
    </xf>
    <xf numFmtId="0" fontId="16" fillId="0" borderId="8" applyNumberFormat="0" applyFill="0" applyProtection="0">
      <alignment vertical="center" wrapText="1"/>
    </xf>
    <xf numFmtId="0" fontId="17" fillId="0" borderId="9" applyNumberFormat="0" applyFill="0" applyProtection="0">
      <alignment vertical="center" wrapText="1"/>
    </xf>
    <xf numFmtId="0" fontId="17" fillId="0" borderId="0" applyNumberFormat="0" applyFill="0" applyBorder="0" applyProtection="0">
      <alignment vertical="center" wrapText="1"/>
    </xf>
    <xf numFmtId="0" fontId="4" fillId="0" borderId="0" applyNumberFormat="0" applyFill="0" applyBorder="0" applyProtection="0">
      <alignment vertical="center" wrapText="1"/>
    </xf>
  </cellStyleXfs>
  <cellXfs count="326">
    <xf numFmtId="0" fontId="0" fillId="0" borderId="0" xfId="0" applyAlignment="1">
      <alignment/>
    </xf>
    <xf numFmtId="0" fontId="18" fillId="0" borderId="0" xfId="88" applyFont="1" applyFill="1" applyAlignment="1">
      <alignment horizontal="left" vertical="center" wrapText="1"/>
      <protection/>
    </xf>
    <xf numFmtId="0" fontId="18" fillId="0" borderId="0" xfId="88" applyFont="1" applyFill="1" applyAlignment="1">
      <alignment vertical="center" wrapText="1"/>
      <protection/>
    </xf>
    <xf numFmtId="0" fontId="18" fillId="0" borderId="0" xfId="88" applyFont="1" applyFill="1" applyBorder="1" applyAlignment="1">
      <alignment horizontal="left" vertical="center" wrapText="1"/>
      <protection/>
    </xf>
    <xf numFmtId="0" fontId="18" fillId="0" borderId="0" xfId="88" applyFont="1" applyFill="1" applyBorder="1" applyAlignment="1">
      <alignment vertical="center" wrapText="1"/>
      <protection/>
    </xf>
    <xf numFmtId="0" fontId="20" fillId="0" borderId="0" xfId="0" applyFont="1" applyFill="1" applyBorder="1" applyAlignment="1">
      <alignment horizontal="left" wrapText="1"/>
    </xf>
    <xf numFmtId="0" fontId="0" fillId="0" borderId="0" xfId="0" applyFont="1" applyAlignment="1">
      <alignment/>
    </xf>
    <xf numFmtId="0" fontId="20" fillId="0" borderId="0" xfId="0" applyFont="1" applyFill="1" applyBorder="1" applyAlignment="1">
      <alignment horizontal="left" vertical="center" wrapText="1"/>
    </xf>
    <xf numFmtId="0" fontId="20" fillId="0" borderId="0" xfId="0" applyFont="1" applyFill="1" applyBorder="1" applyAlignment="1">
      <alignment horizontal="left"/>
    </xf>
    <xf numFmtId="0" fontId="20" fillId="0" borderId="0" xfId="88" applyFont="1" applyFill="1" applyBorder="1" applyAlignment="1">
      <alignment horizontal="center" vertical="center" wrapText="1"/>
      <protection/>
    </xf>
    <xf numFmtId="2" fontId="18" fillId="0" borderId="0" xfId="88" applyNumberFormat="1" applyFont="1" applyFill="1" applyBorder="1" applyAlignment="1">
      <alignment horizontal="right" vertical="center" wrapText="1"/>
      <protection/>
    </xf>
    <xf numFmtId="0" fontId="18" fillId="0" borderId="0" xfId="88" applyFont="1" applyFill="1" applyAlignment="1">
      <alignment vertical="center"/>
      <protection/>
    </xf>
    <xf numFmtId="0" fontId="18" fillId="0" borderId="0" xfId="88" applyFont="1" applyFill="1" applyAlignment="1">
      <alignment horizontal="right" vertical="center"/>
      <protection/>
    </xf>
    <xf numFmtId="0" fontId="18" fillId="0" borderId="10" xfId="88" applyFont="1" applyFill="1" applyBorder="1" applyAlignment="1">
      <alignment horizontal="center" vertical="center" wrapText="1"/>
      <protection/>
    </xf>
    <xf numFmtId="0" fontId="20" fillId="0" borderId="10" xfId="88" applyFont="1" applyFill="1" applyBorder="1" applyAlignment="1">
      <alignment horizontal="center" vertical="center" wrapText="1"/>
      <protection/>
    </xf>
    <xf numFmtId="0" fontId="18" fillId="0" borderId="10" xfId="88" applyNumberFormat="1" applyFont="1" applyFill="1" applyBorder="1" applyAlignment="1">
      <alignment horizontal="center" vertical="center" wrapText="1"/>
      <protection/>
    </xf>
    <xf numFmtId="2" fontId="20" fillId="0" borderId="10" xfId="88" applyNumberFormat="1" applyFont="1" applyFill="1" applyBorder="1" applyAlignment="1">
      <alignment horizontal="center" vertical="center" wrapText="1"/>
      <protection/>
    </xf>
    <xf numFmtId="2" fontId="18" fillId="0" borderId="10" xfId="88" applyNumberFormat="1" applyFont="1" applyFill="1" applyBorder="1" applyAlignment="1">
      <alignment horizontal="center" vertical="center"/>
      <protection/>
    </xf>
    <xf numFmtId="2" fontId="20" fillId="0" borderId="10" xfId="88" applyNumberFormat="1" applyFont="1" applyFill="1" applyBorder="1" applyAlignment="1">
      <alignment horizontal="center" vertical="center"/>
      <protection/>
    </xf>
    <xf numFmtId="2" fontId="18" fillId="0" borderId="0" xfId="88" applyNumberFormat="1" applyFont="1" applyFill="1" applyBorder="1" applyAlignment="1">
      <alignment horizontal="center" vertical="center"/>
      <protection/>
    </xf>
    <xf numFmtId="0" fontId="18" fillId="0" borderId="0" xfId="90" applyFont="1" applyFill="1" applyAlignment="1">
      <alignment horizontal="center" vertical="center" wrapText="1"/>
      <protection/>
    </xf>
    <xf numFmtId="0" fontId="18" fillId="0" borderId="0" xfId="88" applyFont="1" applyFill="1" applyAlignment="1">
      <alignment horizontal="left" vertical="center"/>
      <protection/>
    </xf>
    <xf numFmtId="0" fontId="18" fillId="24" borderId="0" xfId="87" applyFont="1" applyFill="1" applyAlignment="1">
      <alignment vertical="center" wrapText="1"/>
      <protection/>
    </xf>
    <xf numFmtId="0" fontId="24" fillId="0" borderId="0" xfId="0" applyFont="1" applyFill="1" applyAlignment="1">
      <alignment vertical="center"/>
    </xf>
    <xf numFmtId="0" fontId="20" fillId="0" borderId="0" xfId="0" applyFont="1" applyFill="1" applyBorder="1" applyAlignment="1">
      <alignment horizontal="left" vertical="center"/>
    </xf>
    <xf numFmtId="0" fontId="18" fillId="0" borderId="0" xfId="0" applyFont="1" applyFill="1" applyBorder="1" applyAlignment="1">
      <alignment/>
    </xf>
    <xf numFmtId="0" fontId="18" fillId="24" borderId="0" xfId="87" applyFont="1" applyFill="1" applyBorder="1" applyAlignment="1">
      <alignment horizontal="left" vertical="center"/>
      <protection/>
    </xf>
    <xf numFmtId="0" fontId="0" fillId="0" borderId="0" xfId="0" applyAlignment="1">
      <alignment horizontal="left" wrapText="1"/>
    </xf>
    <xf numFmtId="0" fontId="20" fillId="0" borderId="11" xfId="0" applyFont="1" applyFill="1" applyBorder="1" applyAlignment="1">
      <alignment horizontal="left" vertical="center"/>
    </xf>
    <xf numFmtId="0" fontId="20" fillId="0" borderId="12" xfId="0" applyFont="1" applyFill="1" applyBorder="1" applyAlignment="1">
      <alignment horizontal="left" vertical="center"/>
    </xf>
    <xf numFmtId="0" fontId="20" fillId="0" borderId="0" xfId="0" applyFont="1" applyFill="1" applyBorder="1" applyAlignment="1">
      <alignment horizontal="right" vertical="center"/>
    </xf>
    <xf numFmtId="0" fontId="18" fillId="24" borderId="10" xfId="87" applyFont="1" applyFill="1" applyBorder="1" applyAlignment="1">
      <alignment horizontal="center" vertical="center" wrapText="1"/>
      <protection/>
    </xf>
    <xf numFmtId="0" fontId="18" fillId="24" borderId="0" xfId="87" applyFont="1" applyFill="1" applyAlignment="1">
      <alignment vertical="center"/>
      <protection/>
    </xf>
    <xf numFmtId="0" fontId="18" fillId="0" borderId="10" xfId="87" applyNumberFormat="1" applyFont="1" applyFill="1" applyBorder="1" applyAlignment="1">
      <alignment horizontal="center" vertical="center"/>
      <protection/>
    </xf>
    <xf numFmtId="0" fontId="18" fillId="0" borderId="10" xfId="89" applyFont="1" applyFill="1" applyBorder="1" applyAlignment="1">
      <alignment horizontal="left" vertical="center" wrapText="1"/>
      <protection/>
    </xf>
    <xf numFmtId="2" fontId="18" fillId="24" borderId="10" xfId="87" applyNumberFormat="1" applyFont="1" applyFill="1" applyBorder="1" applyAlignment="1">
      <alignment vertical="center"/>
      <protection/>
    </xf>
    <xf numFmtId="0" fontId="0" fillId="0" borderId="10" xfId="0" applyBorder="1" applyAlignment="1">
      <alignment horizontal="center" vertical="center"/>
    </xf>
    <xf numFmtId="2" fontId="18" fillId="0" borderId="10" xfId="87" applyNumberFormat="1" applyFont="1" applyFill="1" applyBorder="1" applyAlignment="1">
      <alignment vertical="center"/>
      <protection/>
    </xf>
    <xf numFmtId="0" fontId="18" fillId="0" borderId="10" xfId="87" applyFont="1" applyFill="1" applyBorder="1" applyAlignment="1">
      <alignment horizontal="center" vertical="center"/>
      <protection/>
    </xf>
    <xf numFmtId="2" fontId="20" fillId="24" borderId="10" xfId="87" applyNumberFormat="1" applyFont="1" applyFill="1" applyBorder="1" applyAlignment="1">
      <alignment vertical="center"/>
      <protection/>
    </xf>
    <xf numFmtId="2" fontId="26" fillId="24" borderId="0" xfId="87" applyNumberFormat="1" applyFont="1" applyFill="1" applyBorder="1" applyAlignment="1">
      <alignment vertical="center" wrapText="1"/>
      <protection/>
    </xf>
    <xf numFmtId="2" fontId="24" fillId="24" borderId="10" xfId="87" applyNumberFormat="1" applyFont="1" applyFill="1" applyBorder="1" applyAlignment="1">
      <alignment vertical="center" wrapText="1"/>
      <protection/>
    </xf>
    <xf numFmtId="2" fontId="18" fillId="24" borderId="0" xfId="87" applyNumberFormat="1" applyFont="1" applyFill="1" applyBorder="1" applyAlignment="1">
      <alignment vertical="center"/>
      <protection/>
    </xf>
    <xf numFmtId="0" fontId="18" fillId="24" borderId="10" xfId="87" applyFont="1" applyFill="1" applyBorder="1" applyAlignment="1">
      <alignment vertical="center" wrapText="1"/>
      <protection/>
    </xf>
    <xf numFmtId="0" fontId="0" fillId="0" borderId="0" xfId="0" applyFont="1" applyFill="1" applyAlignment="1">
      <alignment/>
    </xf>
    <xf numFmtId="0" fontId="0" fillId="0" borderId="0" xfId="0" applyFont="1" applyFill="1" applyAlignment="1">
      <alignment horizontal="center"/>
    </xf>
    <xf numFmtId="0" fontId="0" fillId="0" borderId="11" xfId="0" applyFont="1" applyFill="1" applyBorder="1" applyAlignment="1">
      <alignment/>
    </xf>
    <xf numFmtId="0" fontId="28" fillId="0" borderId="11" xfId="0" applyFont="1" applyFill="1" applyBorder="1" applyAlignment="1">
      <alignment vertical="center" wrapText="1"/>
    </xf>
    <xf numFmtId="0" fontId="18" fillId="0" borderId="0" xfId="87" applyFont="1" applyFill="1" applyAlignment="1">
      <alignment vertical="center" wrapText="1"/>
      <protection/>
    </xf>
    <xf numFmtId="0" fontId="18" fillId="24" borderId="0" xfId="87" applyFont="1" applyFill="1" applyAlignment="1">
      <alignment horizontal="left" vertical="center" wrapText="1"/>
      <protection/>
    </xf>
    <xf numFmtId="0" fontId="18" fillId="24" borderId="0" xfId="89" applyFont="1" applyFill="1" applyAlignment="1">
      <alignment horizontal="left" vertical="center" wrapText="1"/>
      <protection/>
    </xf>
    <xf numFmtId="0" fontId="18" fillId="24" borderId="0" xfId="89" applyFont="1" applyFill="1" applyAlignment="1">
      <alignment vertical="center" wrapText="1"/>
      <protection/>
    </xf>
    <xf numFmtId="2" fontId="18" fillId="24" borderId="0" xfId="89" applyNumberFormat="1" applyFont="1" applyFill="1" applyAlignment="1">
      <alignment vertical="center" wrapText="1"/>
      <protection/>
    </xf>
    <xf numFmtId="0" fontId="20" fillId="24" borderId="0" xfId="89" applyFont="1" applyFill="1" applyBorder="1" applyAlignment="1">
      <alignment horizontal="center" vertical="center" wrapText="1"/>
      <protection/>
    </xf>
    <xf numFmtId="0" fontId="20" fillId="24" borderId="0" xfId="89" applyFont="1" applyFill="1" applyBorder="1" applyAlignment="1">
      <alignment horizontal="center" vertical="center"/>
      <protection/>
    </xf>
    <xf numFmtId="0" fontId="26" fillId="0" borderId="0" xfId="0" applyFont="1" applyFill="1" applyAlignment="1">
      <alignment horizontal="left" vertical="center"/>
    </xf>
    <xf numFmtId="0" fontId="26" fillId="0" borderId="0" xfId="0" applyFont="1" applyFill="1" applyAlignment="1">
      <alignment horizontal="left" vertical="center" wrapText="1"/>
    </xf>
    <xf numFmtId="0" fontId="18" fillId="24" borderId="0" xfId="89" applyFont="1" applyFill="1" applyAlignment="1">
      <alignment vertical="center"/>
      <protection/>
    </xf>
    <xf numFmtId="0" fontId="18" fillId="24" borderId="0" xfId="89" applyFont="1" applyFill="1" applyBorder="1" applyAlignment="1">
      <alignment horizontal="left" vertical="center" wrapText="1"/>
      <protection/>
    </xf>
    <xf numFmtId="0" fontId="18" fillId="24" borderId="0" xfId="89" applyFont="1" applyFill="1" applyBorder="1" applyAlignment="1">
      <alignment horizontal="left" vertical="center"/>
      <protection/>
    </xf>
    <xf numFmtId="0" fontId="22" fillId="24" borderId="0" xfId="89" applyFont="1" applyFill="1" applyBorder="1" applyAlignment="1">
      <alignment vertical="center"/>
      <protection/>
    </xf>
    <xf numFmtId="0" fontId="18" fillId="0" borderId="0" xfId="88" applyFont="1" applyFill="1" applyBorder="1" applyAlignment="1">
      <alignment horizontal="left" vertical="center"/>
      <protection/>
    </xf>
    <xf numFmtId="0" fontId="30" fillId="0" borderId="0" xfId="0" applyFont="1" applyFill="1" applyAlignment="1">
      <alignment vertical="center"/>
    </xf>
    <xf numFmtId="0" fontId="22" fillId="0" borderId="0" xfId="86" applyFont="1" applyFill="1" applyBorder="1" applyAlignment="1">
      <alignment vertical="center"/>
      <protection/>
    </xf>
    <xf numFmtId="2" fontId="18" fillId="24" borderId="0" xfId="89" applyNumberFormat="1" applyFont="1" applyFill="1" applyAlignment="1">
      <alignment vertical="center"/>
      <protection/>
    </xf>
    <xf numFmtId="0" fontId="22" fillId="0" borderId="0" xfId="88" applyFont="1" applyFill="1" applyAlignment="1">
      <alignment vertical="center"/>
      <protection/>
    </xf>
    <xf numFmtId="0" fontId="18" fillId="24" borderId="0" xfId="89" applyFont="1" applyFill="1" applyBorder="1" applyAlignment="1">
      <alignment vertical="center"/>
      <protection/>
    </xf>
    <xf numFmtId="0" fontId="18" fillId="24" borderId="0" xfId="89" applyFont="1" applyFill="1" applyBorder="1" applyAlignment="1">
      <alignment horizontal="center" vertical="center"/>
      <protection/>
    </xf>
    <xf numFmtId="0" fontId="18" fillId="24" borderId="0" xfId="89" applyFont="1" applyFill="1" applyAlignment="1">
      <alignment horizontal="left" vertical="center"/>
      <protection/>
    </xf>
    <xf numFmtId="0" fontId="18" fillId="0" borderId="0" xfId="87" applyFont="1" applyFill="1" applyAlignment="1">
      <alignment vertical="center"/>
      <protection/>
    </xf>
    <xf numFmtId="0" fontId="18" fillId="24" borderId="0" xfId="89" applyFont="1" applyFill="1" applyBorder="1" applyAlignment="1">
      <alignment horizontal="center" vertical="center" wrapText="1"/>
      <protection/>
    </xf>
    <xf numFmtId="0" fontId="20" fillId="24" borderId="10" xfId="89" applyFont="1" applyFill="1" applyBorder="1" applyAlignment="1">
      <alignment horizontal="center" vertical="center" wrapText="1"/>
      <protection/>
    </xf>
    <xf numFmtId="0" fontId="20" fillId="20" borderId="10" xfId="89" applyFont="1" applyFill="1" applyBorder="1" applyAlignment="1">
      <alignment horizontal="center" vertical="center" wrapText="1"/>
      <protection/>
    </xf>
    <xf numFmtId="0" fontId="31" fillId="20" borderId="10" xfId="0" applyFont="1" applyFill="1" applyBorder="1" applyAlignment="1">
      <alignment vertical="center" wrapText="1"/>
    </xf>
    <xf numFmtId="0" fontId="18" fillId="20" borderId="10" xfId="89" applyFont="1" applyFill="1" applyBorder="1" applyAlignment="1">
      <alignment horizontal="left" vertical="center" wrapText="1"/>
      <protection/>
    </xf>
    <xf numFmtId="0" fontId="26" fillId="20" borderId="10" xfId="102" applyFont="1" applyFill="1" applyBorder="1" applyAlignment="1">
      <alignment horizontal="center" vertical="center" wrapText="1"/>
      <protection/>
    </xf>
    <xf numFmtId="2" fontId="18" fillId="20" borderId="10" xfId="102" applyNumberFormat="1" applyFont="1" applyFill="1" applyBorder="1" applyAlignment="1">
      <alignment horizontal="right" vertical="center" shrinkToFit="1"/>
      <protection/>
    </xf>
    <xf numFmtId="2" fontId="18" fillId="20" borderId="10" xfId="102" applyNumberFormat="1" applyFont="1" applyFill="1" applyBorder="1" applyAlignment="1">
      <alignment horizontal="right" vertical="center" wrapText="1"/>
      <protection/>
    </xf>
    <xf numFmtId="2" fontId="18" fillId="20" borderId="10" xfId="89" applyNumberFormat="1" applyFont="1" applyFill="1" applyBorder="1" applyAlignment="1">
      <alignment horizontal="right" vertical="center" wrapText="1"/>
      <protection/>
    </xf>
    <xf numFmtId="0" fontId="18" fillId="0" borderId="10" xfId="102" applyFont="1" applyFill="1" applyBorder="1" applyAlignment="1">
      <alignment horizontal="center" vertical="center" wrapText="1"/>
      <protection/>
    </xf>
    <xf numFmtId="0" fontId="18" fillId="0" borderId="10" xfId="86" applyFont="1" applyFill="1" applyBorder="1" applyAlignment="1">
      <alignment horizontal="left" vertical="center" wrapText="1"/>
      <protection/>
    </xf>
    <xf numFmtId="0" fontId="18" fillId="0" borderId="10" xfId="0" applyFont="1" applyFill="1" applyBorder="1" applyAlignment="1">
      <alignment horizontal="center" vertical="center" wrapText="1"/>
    </xf>
    <xf numFmtId="2" fontId="18" fillId="0" borderId="10" xfId="0" applyNumberFormat="1" applyFont="1" applyFill="1" applyBorder="1" applyAlignment="1">
      <alignment horizontal="center" vertical="center" wrapText="1"/>
    </xf>
    <xf numFmtId="2" fontId="18" fillId="0" borderId="10" xfId="102" applyNumberFormat="1" applyFont="1" applyFill="1" applyBorder="1" applyAlignment="1">
      <alignment horizontal="right" vertical="center" shrinkToFit="1"/>
      <protection/>
    </xf>
    <xf numFmtId="2" fontId="18" fillId="0" borderId="10" xfId="102" applyNumberFormat="1" applyFont="1" applyFill="1" applyBorder="1" applyAlignment="1">
      <alignment horizontal="right" vertical="center" wrapText="1"/>
      <protection/>
    </xf>
    <xf numFmtId="2" fontId="18" fillId="0" borderId="10" xfId="89" applyNumberFormat="1" applyFont="1" applyFill="1" applyBorder="1" applyAlignment="1">
      <alignment horizontal="right" vertical="center" wrapText="1"/>
      <protection/>
    </xf>
    <xf numFmtId="0" fontId="18" fillId="0" borderId="0" xfId="89" applyFont="1" applyFill="1" applyAlignment="1">
      <alignment horizontal="left" vertical="center" wrapText="1"/>
      <protection/>
    </xf>
    <xf numFmtId="0" fontId="18" fillId="0" borderId="10" xfId="102" applyFont="1" applyFill="1" applyBorder="1" applyAlignment="1">
      <alignment horizontal="left" vertical="center" wrapText="1"/>
      <protection/>
    </xf>
    <xf numFmtId="0" fontId="18" fillId="0" borderId="10" xfId="0" applyFont="1" applyFill="1" applyBorder="1" applyAlignment="1">
      <alignment horizontal="center" vertical="center"/>
    </xf>
    <xf numFmtId="2" fontId="18" fillId="0" borderId="10" xfId="0" applyNumberFormat="1" applyFont="1" applyFill="1" applyBorder="1" applyAlignment="1">
      <alignment horizontal="center" vertical="center"/>
    </xf>
    <xf numFmtId="0" fontId="31" fillId="0" borderId="10" xfId="86" applyFont="1" applyFill="1" applyBorder="1" applyAlignment="1">
      <alignment horizontal="right" vertical="center" wrapText="1"/>
      <protection/>
    </xf>
    <xf numFmtId="0" fontId="31" fillId="0" borderId="10" xfId="86" applyFont="1" applyFill="1" applyBorder="1" applyAlignment="1">
      <alignment horizontal="center" vertical="center" wrapText="1"/>
      <protection/>
    </xf>
    <xf numFmtId="2" fontId="31" fillId="0" borderId="10" xfId="86" applyNumberFormat="1" applyFont="1" applyFill="1" applyBorder="1" applyAlignment="1">
      <alignment horizontal="center" vertical="center" wrapText="1"/>
      <protection/>
    </xf>
    <xf numFmtId="2" fontId="31" fillId="0" borderId="10" xfId="102" applyNumberFormat="1" applyFont="1" applyFill="1" applyBorder="1" applyAlignment="1">
      <alignment horizontal="right" vertical="center" shrinkToFit="1"/>
      <protection/>
    </xf>
    <xf numFmtId="2" fontId="31" fillId="0" borderId="10" xfId="102" applyNumberFormat="1" applyFont="1" applyFill="1" applyBorder="1" applyAlignment="1">
      <alignment vertical="center" wrapText="1"/>
      <protection/>
    </xf>
    <xf numFmtId="2" fontId="31" fillId="0" borderId="10" xfId="89" applyNumberFormat="1" applyFont="1" applyFill="1" applyBorder="1" applyAlignment="1">
      <alignment horizontal="right" vertical="center" wrapText="1"/>
      <protection/>
    </xf>
    <xf numFmtId="0" fontId="18" fillId="0" borderId="10" xfId="86" applyFont="1" applyFill="1" applyBorder="1" applyAlignment="1">
      <alignment vertical="center" wrapText="1"/>
      <protection/>
    </xf>
    <xf numFmtId="49" fontId="18" fillId="0" borderId="10" xfId="0" applyNumberFormat="1" applyFont="1" applyFill="1" applyBorder="1" applyAlignment="1">
      <alignment horizontal="center" vertical="center"/>
    </xf>
    <xf numFmtId="49" fontId="31" fillId="0" borderId="10" xfId="0" applyNumberFormat="1" applyFont="1" applyFill="1" applyBorder="1" applyAlignment="1">
      <alignment horizontal="center" vertical="center"/>
    </xf>
    <xf numFmtId="2" fontId="31" fillId="0" borderId="10" xfId="0" applyNumberFormat="1" applyFont="1" applyFill="1" applyBorder="1" applyAlignment="1">
      <alignment horizontal="center" vertical="center"/>
    </xf>
    <xf numFmtId="2" fontId="31" fillId="0" borderId="10" xfId="102" applyNumberFormat="1" applyFont="1" applyFill="1" applyBorder="1" applyAlignment="1">
      <alignment horizontal="right" vertical="center" wrapText="1"/>
      <protection/>
    </xf>
    <xf numFmtId="0" fontId="31" fillId="0" borderId="10" xfId="102" applyFont="1" applyFill="1" applyBorder="1" applyAlignment="1">
      <alignment horizontal="right" vertical="center" wrapText="1"/>
      <protection/>
    </xf>
    <xf numFmtId="0" fontId="31" fillId="0" borderId="10" xfId="102" applyFont="1" applyFill="1" applyBorder="1" applyAlignment="1">
      <alignment horizontal="center" vertical="center" wrapText="1"/>
      <protection/>
    </xf>
    <xf numFmtId="2" fontId="31" fillId="0" borderId="10" xfId="0" applyNumberFormat="1" applyFont="1" applyFill="1" applyBorder="1" applyAlignment="1">
      <alignment horizontal="center" vertical="center" wrapText="1"/>
    </xf>
    <xf numFmtId="0" fontId="18" fillId="0" borderId="10" xfId="86" applyFont="1" applyFill="1" applyBorder="1" applyAlignment="1">
      <alignment horizontal="center" vertical="center"/>
      <protection/>
    </xf>
    <xf numFmtId="0" fontId="31" fillId="0" borderId="10" xfId="86" applyFont="1" applyFill="1" applyBorder="1" applyAlignment="1">
      <alignment horizontal="center" vertical="center"/>
      <protection/>
    </xf>
    <xf numFmtId="0" fontId="18" fillId="0" borderId="10" xfId="89" applyFont="1" applyFill="1" applyBorder="1" applyAlignment="1">
      <alignment horizontal="center" vertical="center" wrapText="1"/>
      <protection/>
    </xf>
    <xf numFmtId="0" fontId="18" fillId="20" borderId="10" xfId="102" applyFont="1" applyFill="1" applyBorder="1" applyAlignment="1">
      <alignment horizontal="center" vertical="center" wrapText="1"/>
      <protection/>
    </xf>
    <xf numFmtId="0" fontId="20" fillId="20" borderId="10" xfId="102" applyFont="1" applyFill="1" applyBorder="1" applyAlignment="1">
      <alignment horizontal="left" vertical="center" wrapText="1"/>
      <protection/>
    </xf>
    <xf numFmtId="0" fontId="18" fillId="20" borderId="10" xfId="86" applyFont="1" applyFill="1" applyBorder="1" applyAlignment="1">
      <alignment horizontal="center" vertical="center"/>
      <protection/>
    </xf>
    <xf numFmtId="2" fontId="18" fillId="2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2" fontId="31" fillId="0" borderId="10" xfId="102" applyNumberFormat="1" applyFont="1" applyFill="1" applyBorder="1" applyAlignment="1">
      <alignment horizontal="center" vertical="center"/>
      <protection/>
    </xf>
    <xf numFmtId="2" fontId="31" fillId="0" borderId="10" xfId="102" applyNumberFormat="1" applyFont="1" applyFill="1" applyBorder="1" applyAlignment="1">
      <alignment vertical="center"/>
      <protection/>
    </xf>
    <xf numFmtId="2" fontId="31" fillId="0" borderId="10" xfId="102" applyNumberFormat="1" applyFont="1" applyFill="1" applyBorder="1" applyAlignment="1">
      <alignment vertical="center" shrinkToFit="1"/>
      <protection/>
    </xf>
    <xf numFmtId="0" fontId="18" fillId="0" borderId="0" xfId="102" applyFont="1" applyFill="1" applyAlignment="1">
      <alignment horizontal="left" vertical="center" wrapText="1"/>
      <protection/>
    </xf>
    <xf numFmtId="2" fontId="18" fillId="0" borderId="0" xfId="102" applyNumberFormat="1" applyFont="1" applyFill="1" applyAlignment="1">
      <alignment horizontal="left" vertical="center" wrapText="1"/>
      <protection/>
    </xf>
    <xf numFmtId="0" fontId="20" fillId="20" borderId="10" xfId="86" applyFont="1" applyFill="1" applyBorder="1" applyAlignment="1">
      <alignment horizontal="left" vertical="center" wrapText="1"/>
      <protection/>
    </xf>
    <xf numFmtId="0" fontId="18" fillId="20" borderId="10" xfId="102" applyFont="1" applyFill="1" applyBorder="1" applyAlignment="1">
      <alignment horizontal="center" vertical="center"/>
      <protection/>
    </xf>
    <xf numFmtId="2" fontId="18" fillId="20" borderId="10" xfId="0" applyNumberFormat="1" applyFont="1" applyFill="1" applyBorder="1" applyAlignment="1">
      <alignment horizontal="center" vertical="center"/>
    </xf>
    <xf numFmtId="2" fontId="18" fillId="20" borderId="10" xfId="102" applyNumberFormat="1" applyFont="1" applyFill="1" applyBorder="1" applyAlignment="1">
      <alignment vertical="center" wrapText="1"/>
      <protection/>
    </xf>
    <xf numFmtId="2" fontId="18" fillId="0" borderId="10" xfId="102" applyNumberFormat="1" applyFont="1" applyFill="1" applyBorder="1" applyAlignment="1">
      <alignment vertical="center" wrapText="1"/>
      <protection/>
    </xf>
    <xf numFmtId="2" fontId="31" fillId="0" borderId="10" xfId="89" applyNumberFormat="1" applyFont="1" applyFill="1" applyBorder="1" applyAlignment="1">
      <alignment horizontal="right" vertical="center" shrinkToFit="1"/>
      <protection/>
    </xf>
    <xf numFmtId="49" fontId="20" fillId="20" borderId="10" xfId="86" applyNumberFormat="1" applyFont="1" applyFill="1" applyBorder="1" applyAlignment="1">
      <alignment horizontal="center" vertical="center"/>
      <protection/>
    </xf>
    <xf numFmtId="0" fontId="20" fillId="22" borderId="10" xfId="89" applyFont="1" applyFill="1" applyBorder="1" applyAlignment="1">
      <alignment horizontal="center" vertical="center" wrapText="1"/>
      <protection/>
    </xf>
    <xf numFmtId="0" fontId="26" fillId="22" borderId="10" xfId="102" applyFont="1" applyFill="1" applyBorder="1" applyAlignment="1">
      <alignment horizontal="center" vertical="center" wrapText="1"/>
      <protection/>
    </xf>
    <xf numFmtId="0" fontId="20" fillId="22" borderId="10" xfId="86" applyFont="1" applyFill="1" applyBorder="1" applyAlignment="1">
      <alignment horizontal="left" vertical="center" wrapText="1"/>
      <protection/>
    </xf>
    <xf numFmtId="0" fontId="18" fillId="22" borderId="10" xfId="0" applyFont="1" applyFill="1" applyBorder="1" applyAlignment="1">
      <alignment horizontal="center" vertical="center"/>
    </xf>
    <xf numFmtId="2" fontId="18" fillId="22" borderId="10" xfId="0" applyNumberFormat="1" applyFont="1" applyFill="1" applyBorder="1" applyAlignment="1">
      <alignment horizontal="center" vertical="center"/>
    </xf>
    <xf numFmtId="2" fontId="18" fillId="22" borderId="10" xfId="102" applyNumberFormat="1" applyFont="1" applyFill="1" applyBorder="1" applyAlignment="1">
      <alignment vertical="center" wrapText="1"/>
      <protection/>
    </xf>
    <xf numFmtId="2" fontId="18" fillId="22" borderId="10" xfId="102" applyNumberFormat="1" applyFont="1" applyFill="1" applyBorder="1" applyAlignment="1">
      <alignment horizontal="right" vertical="center" shrinkToFit="1"/>
      <protection/>
    </xf>
    <xf numFmtId="2" fontId="18" fillId="22" borderId="10" xfId="102" applyNumberFormat="1" applyFont="1" applyFill="1" applyBorder="1" applyAlignment="1">
      <alignment horizontal="right" vertical="center" wrapText="1"/>
      <protection/>
    </xf>
    <xf numFmtId="2" fontId="18" fillId="22" borderId="10" xfId="89" applyNumberFormat="1" applyFont="1" applyFill="1" applyBorder="1" applyAlignment="1">
      <alignment horizontal="right" vertical="center" wrapText="1"/>
      <protection/>
    </xf>
    <xf numFmtId="2" fontId="18" fillId="0" borderId="10" xfId="102" applyNumberFormat="1" applyFont="1" applyFill="1" applyBorder="1" applyAlignment="1">
      <alignment horizontal="center" vertical="center" wrapText="1"/>
      <protection/>
    </xf>
    <xf numFmtId="2" fontId="18" fillId="0" borderId="10" xfId="89" applyNumberFormat="1" applyFont="1" applyFill="1" applyBorder="1" applyAlignment="1">
      <alignment horizontal="right" vertical="center" shrinkToFit="1"/>
      <protection/>
    </xf>
    <xf numFmtId="2" fontId="31" fillId="0" borderId="10" xfId="102" applyNumberFormat="1" applyFont="1" applyFill="1" applyBorder="1" applyAlignment="1">
      <alignment horizontal="right" vertical="center"/>
      <protection/>
    </xf>
    <xf numFmtId="0" fontId="31" fillId="0" borderId="0" xfId="102" applyFont="1" applyFill="1" applyAlignment="1">
      <alignment horizontal="left" vertical="center" wrapText="1"/>
      <protection/>
    </xf>
    <xf numFmtId="2" fontId="18" fillId="20" borderId="10" xfId="102" applyNumberFormat="1" applyFont="1" applyFill="1" applyBorder="1" applyAlignment="1">
      <alignment horizontal="right" vertical="center"/>
      <protection/>
    </xf>
    <xf numFmtId="2" fontId="18" fillId="20" borderId="10" xfId="89" applyNumberFormat="1" applyFont="1" applyFill="1" applyBorder="1" applyAlignment="1">
      <alignment horizontal="right" vertical="center" shrinkToFit="1"/>
      <protection/>
    </xf>
    <xf numFmtId="0" fontId="31" fillId="24" borderId="0" xfId="102" applyFont="1" applyFill="1" applyAlignment="1">
      <alignment horizontal="left" vertical="center" wrapText="1"/>
      <protection/>
    </xf>
    <xf numFmtId="2" fontId="18" fillId="0" borderId="10" xfId="102" applyNumberFormat="1" applyFont="1" applyFill="1" applyBorder="1" applyAlignment="1">
      <alignment horizontal="center" vertical="center"/>
      <protection/>
    </xf>
    <xf numFmtId="2" fontId="18" fillId="0" borderId="10" xfId="102" applyNumberFormat="1" applyFont="1" applyFill="1" applyBorder="1" applyAlignment="1">
      <alignment horizontal="right" vertical="center"/>
      <protection/>
    </xf>
    <xf numFmtId="2" fontId="18" fillId="20" borderId="10" xfId="102" applyNumberFormat="1" applyFont="1" applyFill="1" applyBorder="1" applyAlignment="1">
      <alignment horizontal="center" vertical="center"/>
      <protection/>
    </xf>
    <xf numFmtId="0" fontId="26" fillId="0" borderId="10" xfId="102" applyFont="1" applyFill="1" applyBorder="1" applyAlignment="1">
      <alignment horizontal="center" vertical="center" wrapText="1"/>
      <protection/>
    </xf>
    <xf numFmtId="0" fontId="0" fillId="0" borderId="10" xfId="0" applyFont="1" applyFill="1" applyBorder="1" applyAlignment="1">
      <alignment horizontal="center" vertical="center"/>
    </xf>
    <xf numFmtId="171" fontId="0" fillId="0" borderId="10" xfId="0" applyNumberFormat="1" applyFont="1" applyFill="1" applyBorder="1" applyAlignment="1">
      <alignment horizontal="center" vertical="center" wrapText="1"/>
    </xf>
    <xf numFmtId="0" fontId="28" fillId="0" borderId="10" xfId="0" applyFont="1" applyFill="1" applyBorder="1" applyAlignment="1">
      <alignment horizontal="righ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2" fontId="0" fillId="0" borderId="10" xfId="0" applyNumberFormat="1" applyFont="1" applyFill="1" applyBorder="1" applyAlignment="1">
      <alignment horizontal="center" vertical="center"/>
    </xf>
    <xf numFmtId="2" fontId="28" fillId="0" borderId="10" xfId="0" applyNumberFormat="1" applyFont="1" applyFill="1" applyBorder="1" applyAlignment="1">
      <alignment horizontal="center" vertical="center"/>
    </xf>
    <xf numFmtId="0" fontId="0" fillId="0" borderId="10" xfId="0" applyFont="1" applyFill="1" applyBorder="1" applyAlignment="1">
      <alignment/>
    </xf>
    <xf numFmtId="0" fontId="0" fillId="0" borderId="10" xfId="0" applyFont="1" applyFill="1" applyBorder="1" applyAlignment="1">
      <alignment horizontal="center"/>
    </xf>
    <xf numFmtId="0" fontId="28" fillId="0" borderId="10" xfId="0" applyFont="1" applyFill="1" applyBorder="1" applyAlignment="1">
      <alignment vertical="center" wrapText="1"/>
    </xf>
    <xf numFmtId="0" fontId="20" fillId="24" borderId="0" xfId="89" applyFont="1" applyFill="1" applyAlignment="1">
      <alignment horizontal="left" vertical="center" wrapText="1"/>
      <protection/>
    </xf>
    <xf numFmtId="0" fontId="32" fillId="0" borderId="0" xfId="0" applyFont="1" applyFill="1" applyBorder="1" applyAlignment="1">
      <alignment horizontal="center" vertical="center" wrapText="1"/>
    </xf>
    <xf numFmtId="2" fontId="32" fillId="0" borderId="0" xfId="0" applyNumberFormat="1" applyFont="1" applyFill="1" applyBorder="1" applyAlignment="1">
      <alignment horizontal="center" vertical="center" wrapText="1"/>
    </xf>
    <xf numFmtId="0" fontId="28" fillId="0" borderId="0" xfId="0" applyFont="1" applyFill="1" applyAlignment="1">
      <alignment vertical="center" wrapText="1"/>
    </xf>
    <xf numFmtId="0" fontId="18" fillId="24" borderId="0" xfId="89" applyFont="1" applyFill="1" applyAlignment="1">
      <alignment horizontal="center" vertical="center" wrapText="1"/>
      <protection/>
    </xf>
    <xf numFmtId="0" fontId="27" fillId="0" borderId="0" xfId="0" applyFont="1" applyFill="1" applyAlignment="1">
      <alignment horizontal="center"/>
    </xf>
    <xf numFmtId="2" fontId="18" fillId="24" borderId="0" xfId="89" applyNumberFormat="1" applyFont="1" applyFill="1" applyBorder="1" applyAlignment="1">
      <alignment horizontal="center" vertical="center"/>
      <protection/>
    </xf>
    <xf numFmtId="0" fontId="24" fillId="20" borderId="10" xfId="102" applyFont="1" applyFill="1" applyBorder="1" applyAlignment="1">
      <alignment horizontal="center" vertical="center" wrapText="1"/>
      <protection/>
    </xf>
    <xf numFmtId="0" fontId="18" fillId="20" borderId="10" xfId="0" applyFont="1" applyFill="1" applyBorder="1" applyAlignment="1">
      <alignment horizontal="center" vertical="center"/>
    </xf>
    <xf numFmtId="49" fontId="18" fillId="0" borderId="10" xfId="89" applyNumberFormat="1" applyFont="1" applyFill="1" applyBorder="1" applyAlignment="1">
      <alignment horizontal="center" vertical="center" wrapText="1"/>
      <protection/>
    </xf>
    <xf numFmtId="0" fontId="18" fillId="0" borderId="10" xfId="0" applyNumberFormat="1" applyFont="1" applyFill="1" applyBorder="1" applyAlignment="1">
      <alignment horizontal="center" vertical="center"/>
    </xf>
    <xf numFmtId="2" fontId="18" fillId="0" borderId="10" xfId="0" applyNumberFormat="1" applyFont="1" applyFill="1" applyBorder="1" applyAlignment="1">
      <alignment horizontal="right" vertical="center" shrinkToFit="1"/>
    </xf>
    <xf numFmtId="2" fontId="18" fillId="0" borderId="10" xfId="0" applyNumberFormat="1" applyFont="1" applyFill="1" applyBorder="1" applyAlignment="1">
      <alignment horizontal="right" vertical="center" wrapText="1"/>
    </xf>
    <xf numFmtId="0" fontId="18" fillId="0" borderId="10" xfId="0" applyFont="1" applyFill="1" applyBorder="1" applyAlignment="1">
      <alignment vertical="center" wrapText="1"/>
    </xf>
    <xf numFmtId="2" fontId="18" fillId="0" borderId="10" xfId="0" applyNumberFormat="1" applyFont="1" applyFill="1" applyBorder="1" applyAlignment="1">
      <alignment vertical="center"/>
    </xf>
    <xf numFmtId="0" fontId="24" fillId="24" borderId="0" xfId="66" applyFont="1" applyFill="1" applyBorder="1" applyAlignment="1">
      <alignment horizontal="left" vertical="center"/>
      <protection/>
    </xf>
    <xf numFmtId="2" fontId="18" fillId="24" borderId="0" xfId="89" applyNumberFormat="1" applyFont="1" applyFill="1" applyBorder="1" applyAlignment="1">
      <alignment horizontal="left" vertical="center"/>
      <protection/>
    </xf>
    <xf numFmtId="0" fontId="20" fillId="20" borderId="10" xfId="102" applyFont="1" applyFill="1" applyBorder="1" applyAlignment="1">
      <alignment horizontal="center" vertical="center" wrapText="1"/>
      <protection/>
    </xf>
    <xf numFmtId="0" fontId="20" fillId="0" borderId="10" xfId="86" applyFont="1" applyFill="1" applyBorder="1" applyAlignment="1">
      <alignment horizontal="left" vertical="center" wrapText="1"/>
      <protection/>
    </xf>
    <xf numFmtId="2" fontId="20" fillId="0" borderId="10" xfId="102" applyNumberFormat="1" applyFont="1" applyFill="1" applyBorder="1" applyAlignment="1">
      <alignment horizontal="right" vertical="center" wrapText="1"/>
      <protection/>
    </xf>
    <xf numFmtId="2" fontId="20" fillId="0" borderId="10" xfId="102" applyNumberFormat="1" applyFont="1" applyFill="1" applyBorder="1" applyAlignment="1">
      <alignment horizontal="right" vertical="center" shrinkToFit="1"/>
      <protection/>
    </xf>
    <xf numFmtId="2" fontId="20" fillId="0" borderId="10" xfId="102" applyNumberFormat="1" applyFont="1" applyFill="1" applyBorder="1" applyAlignment="1">
      <alignment vertical="center" wrapText="1"/>
      <protection/>
    </xf>
    <xf numFmtId="2" fontId="20" fillId="0" borderId="10" xfId="89" applyNumberFormat="1" applyFont="1" applyFill="1" applyBorder="1" applyAlignment="1">
      <alignment horizontal="right" vertical="center" shrinkToFit="1"/>
      <protection/>
    </xf>
    <xf numFmtId="2" fontId="20" fillId="0" borderId="10" xfId="89" applyNumberFormat="1" applyFont="1" applyFill="1" applyBorder="1" applyAlignment="1">
      <alignment horizontal="right" vertical="center" wrapText="1"/>
      <protection/>
    </xf>
    <xf numFmtId="2" fontId="18" fillId="0" borderId="10" xfId="0" applyNumberFormat="1" applyFont="1" applyFill="1" applyBorder="1" applyAlignment="1">
      <alignment vertical="center" wrapText="1"/>
    </xf>
    <xf numFmtId="49" fontId="20" fillId="20" borderId="10" xfId="86" applyNumberFormat="1" applyFont="1" applyFill="1" applyBorder="1" applyAlignment="1">
      <alignment vertical="center"/>
      <protection/>
    </xf>
    <xf numFmtId="49" fontId="33" fillId="20" borderId="10" xfId="86" applyNumberFormat="1" applyFont="1" applyFill="1" applyBorder="1" applyAlignment="1">
      <alignment vertical="center"/>
      <protection/>
    </xf>
    <xf numFmtId="0" fontId="18" fillId="24" borderId="10" xfId="102" applyFont="1" applyFill="1" applyBorder="1" applyAlignment="1">
      <alignment vertical="center" wrapText="1"/>
      <protection/>
    </xf>
    <xf numFmtId="0" fontId="18" fillId="24" borderId="10" xfId="0" applyFont="1" applyFill="1" applyBorder="1" applyAlignment="1">
      <alignment horizontal="center" vertical="center" wrapText="1"/>
    </xf>
    <xf numFmtId="2" fontId="18" fillId="24" borderId="10" xfId="0" applyNumberFormat="1" applyFont="1" applyFill="1" applyBorder="1" applyAlignment="1">
      <alignment horizontal="center" vertical="center" wrapText="1"/>
    </xf>
    <xf numFmtId="2" fontId="18" fillId="24" borderId="10" xfId="102" applyNumberFormat="1" applyFont="1" applyFill="1" applyBorder="1" applyAlignment="1">
      <alignment horizontal="right" vertical="center" shrinkToFit="1"/>
      <protection/>
    </xf>
    <xf numFmtId="2" fontId="18" fillId="24" borderId="10" xfId="89" applyNumberFormat="1" applyFont="1" applyFill="1" applyBorder="1" applyAlignment="1">
      <alignment horizontal="right" vertical="center" wrapText="1"/>
      <protection/>
    </xf>
    <xf numFmtId="0" fontId="18" fillId="24" borderId="10" xfId="86" applyFont="1" applyFill="1" applyBorder="1" applyAlignment="1">
      <alignment vertical="center" wrapText="1"/>
      <protection/>
    </xf>
    <xf numFmtId="0" fontId="18" fillId="24" borderId="10" xfId="0" applyFont="1" applyFill="1" applyBorder="1" applyAlignment="1">
      <alignment horizontal="center" vertical="center"/>
    </xf>
    <xf numFmtId="2" fontId="18" fillId="24" borderId="10" xfId="0" applyNumberFormat="1" applyFont="1" applyFill="1" applyBorder="1" applyAlignment="1">
      <alignment horizontal="center" vertical="center"/>
    </xf>
    <xf numFmtId="2" fontId="18" fillId="24" borderId="10" xfId="102" applyNumberFormat="1" applyFont="1" applyFill="1" applyBorder="1" applyAlignment="1">
      <alignment horizontal="right" vertical="center" wrapText="1"/>
      <protection/>
    </xf>
    <xf numFmtId="0" fontId="18" fillId="24" borderId="10" xfId="102" applyFont="1" applyFill="1" applyBorder="1" applyAlignment="1">
      <alignment horizontal="center" vertical="center" wrapText="1"/>
      <protection/>
    </xf>
    <xf numFmtId="2" fontId="18" fillId="0" borderId="10" xfId="86" applyNumberFormat="1" applyFont="1" applyFill="1" applyBorder="1" applyAlignment="1">
      <alignment horizontal="right" vertical="center" wrapText="1"/>
      <protection/>
    </xf>
    <xf numFmtId="0" fontId="18" fillId="0" borderId="0" xfId="89" applyFont="1" applyFill="1" applyAlignment="1">
      <alignment vertical="center" wrapText="1"/>
      <protection/>
    </xf>
    <xf numFmtId="0" fontId="18" fillId="0" borderId="0" xfId="89" applyFont="1" applyFill="1" applyAlignment="1">
      <alignment vertical="center"/>
      <protection/>
    </xf>
    <xf numFmtId="0" fontId="20" fillId="0" borderId="0" xfId="89" applyFont="1" applyFill="1" applyBorder="1" applyAlignment="1">
      <alignment horizontal="center" vertical="center" wrapText="1"/>
      <protection/>
    </xf>
    <xf numFmtId="0" fontId="18" fillId="0" borderId="0" xfId="89" applyFont="1" applyFill="1" applyBorder="1" applyAlignment="1">
      <alignment horizontal="left" vertical="center"/>
      <protection/>
    </xf>
    <xf numFmtId="0" fontId="20" fillId="0" borderId="10" xfId="89" applyFont="1" applyFill="1" applyBorder="1" applyAlignment="1">
      <alignment horizontal="center" vertical="center" wrapText="1"/>
      <protection/>
    </xf>
    <xf numFmtId="2" fontId="18" fillId="24" borderId="10" xfId="102" applyNumberFormat="1" applyFont="1" applyFill="1" applyBorder="1" applyAlignment="1">
      <alignment horizontal="center" vertical="center"/>
      <protection/>
    </xf>
    <xf numFmtId="2" fontId="18" fillId="24" borderId="10" xfId="102" applyNumberFormat="1" applyFont="1" applyFill="1" applyBorder="1" applyAlignment="1">
      <alignment vertical="center" shrinkToFit="1"/>
      <protection/>
    </xf>
    <xf numFmtId="2" fontId="18" fillId="24" borderId="10" xfId="102" applyNumberFormat="1" applyFont="1" applyFill="1" applyBorder="1" applyAlignment="1">
      <alignment vertical="center" wrapText="1"/>
      <protection/>
    </xf>
    <xf numFmtId="0" fontId="18" fillId="24" borderId="0" xfId="102" applyFont="1" applyFill="1" applyAlignment="1">
      <alignment horizontal="left" vertical="center" wrapText="1"/>
      <protection/>
    </xf>
    <xf numFmtId="2" fontId="18" fillId="24" borderId="0" xfId="102" applyNumberFormat="1" applyFont="1" applyFill="1" applyAlignment="1">
      <alignment horizontal="left" vertical="center" wrapText="1"/>
      <protection/>
    </xf>
    <xf numFmtId="0" fontId="18" fillId="24" borderId="10" xfId="86" applyFont="1" applyFill="1" applyBorder="1" applyAlignment="1">
      <alignment horizontal="center" vertical="center"/>
      <protection/>
    </xf>
    <xf numFmtId="0" fontId="18" fillId="24" borderId="10" xfId="89" applyFont="1" applyFill="1" applyBorder="1" applyAlignment="1">
      <alignment horizontal="center" vertical="center" wrapText="1"/>
      <protection/>
    </xf>
    <xf numFmtId="0" fontId="26" fillId="24" borderId="10" xfId="102" applyFont="1" applyFill="1" applyBorder="1" applyAlignment="1">
      <alignment horizontal="center" vertical="center" wrapText="1"/>
      <protection/>
    </xf>
    <xf numFmtId="0" fontId="18" fillId="0" borderId="0" xfId="89" applyFont="1" applyFill="1" applyBorder="1" applyAlignment="1">
      <alignment horizontal="center" vertical="center" wrapText="1"/>
      <protection/>
    </xf>
    <xf numFmtId="2" fontId="18" fillId="24" borderId="0" xfId="89" applyNumberFormat="1" applyFont="1" applyFill="1" applyBorder="1" applyAlignment="1">
      <alignment horizontal="center" vertical="center" wrapText="1"/>
      <protection/>
    </xf>
    <xf numFmtId="0" fontId="22" fillId="0" borderId="0" xfId="86" applyFont="1" applyFill="1" applyBorder="1" applyAlignment="1">
      <alignment vertical="center" wrapText="1"/>
      <protection/>
    </xf>
    <xf numFmtId="0" fontId="18" fillId="0" borderId="0" xfId="89" applyFont="1" applyFill="1" applyBorder="1" applyAlignment="1">
      <alignment vertical="center"/>
      <protection/>
    </xf>
    <xf numFmtId="0" fontId="24" fillId="20" borderId="10" xfId="0" applyFont="1" applyFill="1" applyBorder="1" applyAlignment="1">
      <alignment vertical="center"/>
    </xf>
    <xf numFmtId="0" fontId="31" fillId="24" borderId="10" xfId="86" applyFont="1" applyFill="1" applyBorder="1" applyAlignment="1">
      <alignment horizontal="left" vertical="center" wrapText="1"/>
      <protection/>
    </xf>
    <xf numFmtId="0" fontId="31" fillId="24" borderId="10" xfId="0" applyFont="1" applyFill="1" applyBorder="1" applyAlignment="1">
      <alignment horizontal="center" vertical="center" wrapText="1"/>
    </xf>
    <xf numFmtId="2" fontId="31" fillId="24" borderId="10" xfId="0" applyNumberFormat="1" applyFont="1" applyFill="1" applyBorder="1" applyAlignment="1">
      <alignment horizontal="center" vertical="center" wrapText="1"/>
    </xf>
    <xf numFmtId="2" fontId="31" fillId="24" borderId="10" xfId="102" applyNumberFormat="1" applyFont="1" applyFill="1" applyBorder="1" applyAlignment="1">
      <alignment horizontal="right" vertical="center" wrapText="1"/>
      <protection/>
    </xf>
    <xf numFmtId="2" fontId="31" fillId="24" borderId="10" xfId="89" applyNumberFormat="1" applyFont="1" applyFill="1" applyBorder="1" applyAlignment="1">
      <alignment horizontal="right" vertical="center" wrapText="1"/>
      <protection/>
    </xf>
    <xf numFmtId="0" fontId="31" fillId="24" borderId="10" xfId="102" applyFont="1" applyFill="1" applyBorder="1" applyAlignment="1">
      <alignment horizontal="left" vertical="center" wrapText="1"/>
      <protection/>
    </xf>
    <xf numFmtId="2" fontId="31" fillId="24" borderId="10" xfId="102" applyNumberFormat="1" applyFont="1" applyFill="1" applyBorder="1" applyAlignment="1">
      <alignment horizontal="right" vertical="center" shrinkToFit="1"/>
      <protection/>
    </xf>
    <xf numFmtId="0" fontId="31" fillId="24" borderId="10" xfId="0" applyFont="1" applyFill="1" applyBorder="1" applyAlignment="1">
      <alignment horizontal="center" vertical="center"/>
    </xf>
    <xf numFmtId="2" fontId="31" fillId="24" borderId="10" xfId="0" applyNumberFormat="1" applyFont="1" applyFill="1" applyBorder="1" applyAlignment="1">
      <alignment horizontal="center" vertical="center"/>
    </xf>
    <xf numFmtId="0" fontId="18" fillId="24" borderId="10" xfId="102" applyFont="1" applyFill="1" applyBorder="1" applyAlignment="1">
      <alignment horizontal="left" vertical="center" wrapText="1"/>
      <protection/>
    </xf>
    <xf numFmtId="0" fontId="31" fillId="24" borderId="10" xfId="86" applyFont="1" applyFill="1" applyBorder="1" applyAlignment="1">
      <alignment horizontal="right" vertical="center" wrapText="1"/>
      <protection/>
    </xf>
    <xf numFmtId="0" fontId="31" fillId="24" borderId="10" xfId="102" applyFont="1" applyFill="1" applyBorder="1" applyAlignment="1">
      <alignment horizontal="right" vertical="center" wrapText="1"/>
      <protection/>
    </xf>
    <xf numFmtId="0" fontId="31" fillId="24" borderId="10" xfId="102" applyFont="1" applyFill="1" applyBorder="1" applyAlignment="1">
      <alignment horizontal="center" vertical="center" wrapText="1"/>
      <protection/>
    </xf>
    <xf numFmtId="2" fontId="31" fillId="24" borderId="10" xfId="102" applyNumberFormat="1" applyFont="1" applyFill="1" applyBorder="1" applyAlignment="1">
      <alignment horizontal="center" vertical="center"/>
      <protection/>
    </xf>
    <xf numFmtId="2" fontId="31" fillId="24" borderId="10" xfId="102" applyNumberFormat="1" applyFont="1" applyFill="1" applyBorder="1" applyAlignment="1">
      <alignment vertical="center"/>
      <protection/>
    </xf>
    <xf numFmtId="2" fontId="31" fillId="24" borderId="10" xfId="102" applyNumberFormat="1" applyFont="1" applyFill="1" applyBorder="1" applyAlignment="1">
      <alignment vertical="center" shrinkToFit="1"/>
      <protection/>
    </xf>
    <xf numFmtId="2" fontId="31" fillId="24" borderId="10" xfId="102" applyNumberFormat="1" applyFont="1" applyFill="1" applyBorder="1" applyAlignment="1">
      <alignment vertical="center" wrapText="1"/>
      <protection/>
    </xf>
    <xf numFmtId="0" fontId="31" fillId="24" borderId="10" xfId="86" applyFont="1" applyFill="1" applyBorder="1" applyAlignment="1">
      <alignment horizontal="center" vertical="center"/>
      <protection/>
    </xf>
    <xf numFmtId="2" fontId="31" fillId="20" borderId="10" xfId="102" applyNumberFormat="1" applyFont="1" applyFill="1" applyBorder="1" applyAlignment="1">
      <alignment horizontal="right" vertical="center" wrapText="1"/>
      <protection/>
    </xf>
    <xf numFmtId="0" fontId="18" fillId="24" borderId="10" xfId="86" applyFont="1" applyFill="1" applyBorder="1" applyAlignment="1">
      <alignment horizontal="left" vertical="center" wrapText="1"/>
      <protection/>
    </xf>
    <xf numFmtId="0" fontId="24" fillId="24" borderId="0" xfId="66" applyFont="1" applyFill="1" applyBorder="1" applyAlignment="1">
      <alignment horizontal="center" vertical="center"/>
      <protection/>
    </xf>
    <xf numFmtId="0" fontId="18" fillId="24" borderId="0" xfId="89" applyFont="1" applyFill="1" applyAlignment="1">
      <alignment horizontal="center" vertical="center"/>
      <protection/>
    </xf>
    <xf numFmtId="0" fontId="0" fillId="20" borderId="10" xfId="0" applyFill="1" applyBorder="1" applyAlignment="1">
      <alignment vertical="center"/>
    </xf>
    <xf numFmtId="172" fontId="18" fillId="0" borderId="10" xfId="0" applyNumberFormat="1" applyFont="1" applyFill="1" applyBorder="1" applyAlignment="1">
      <alignment horizontal="center" vertical="center"/>
    </xf>
    <xf numFmtId="2" fontId="18" fillId="0" borderId="10" xfId="89" applyNumberFormat="1" applyFont="1" applyFill="1" applyBorder="1" applyAlignment="1">
      <alignment horizontal="center" vertical="center" wrapText="1"/>
      <protection/>
    </xf>
    <xf numFmtId="2" fontId="18" fillId="0" borderId="10" xfId="102" applyNumberFormat="1" applyFont="1" applyFill="1" applyBorder="1" applyAlignment="1">
      <alignment horizontal="center" vertical="center" shrinkToFit="1"/>
      <protection/>
    </xf>
    <xf numFmtId="2" fontId="18" fillId="24" borderId="10" xfId="89" applyNumberFormat="1" applyFont="1" applyFill="1" applyBorder="1" applyAlignment="1">
      <alignment horizontal="center" vertical="center" wrapText="1"/>
      <protection/>
    </xf>
    <xf numFmtId="0" fontId="18" fillId="0" borderId="10" xfId="102" applyFont="1" applyFill="1" applyBorder="1" applyAlignment="1">
      <alignment vertical="center" wrapText="1"/>
      <protection/>
    </xf>
    <xf numFmtId="0" fontId="18" fillId="0" borderId="10" xfId="86" applyFont="1" applyFill="1" applyBorder="1" applyAlignment="1">
      <alignment horizontal="center" vertical="center" wrapText="1"/>
      <protection/>
    </xf>
    <xf numFmtId="2" fontId="18" fillId="0" borderId="10" xfId="89" applyNumberFormat="1" applyFont="1" applyFill="1" applyBorder="1" applyAlignment="1">
      <alignment horizontal="center" vertical="center" shrinkToFit="1"/>
      <protection/>
    </xf>
    <xf numFmtId="172" fontId="18" fillId="0" borderId="10" xfId="0" applyNumberFormat="1" applyFont="1" applyFill="1" applyBorder="1" applyAlignment="1">
      <alignment horizontal="center" vertical="center" wrapText="1"/>
    </xf>
    <xf numFmtId="2" fontId="18" fillId="24" borderId="10" xfId="102" applyNumberFormat="1" applyFont="1" applyFill="1" applyBorder="1" applyAlignment="1">
      <alignment horizontal="center" vertical="center" shrinkToFit="1"/>
      <protection/>
    </xf>
    <xf numFmtId="0" fontId="18" fillId="0" borderId="10" xfId="102" applyFont="1" applyFill="1" applyBorder="1" applyAlignment="1">
      <alignment horizontal="center" vertical="center"/>
      <protection/>
    </xf>
    <xf numFmtId="49" fontId="18" fillId="24" borderId="10" xfId="0" applyNumberFormat="1" applyFont="1" applyFill="1" applyBorder="1" applyAlignment="1">
      <alignment horizontal="center" vertical="center"/>
    </xf>
    <xf numFmtId="0" fontId="20" fillId="0" borderId="10" xfId="86" applyFont="1" applyFill="1" applyBorder="1" applyAlignment="1">
      <alignment horizontal="left" vertical="center"/>
      <protection/>
    </xf>
    <xf numFmtId="172" fontId="18" fillId="0" borderId="10" xfId="89" applyNumberFormat="1" applyFont="1" applyFill="1" applyBorder="1" applyAlignment="1">
      <alignment horizontal="center" vertical="center" wrapText="1"/>
      <protection/>
    </xf>
    <xf numFmtId="49" fontId="18" fillId="0" borderId="10" xfId="89" applyNumberFormat="1" applyFont="1" applyFill="1" applyBorder="1" applyAlignment="1">
      <alignment horizontal="center" vertical="center"/>
      <protection/>
    </xf>
    <xf numFmtId="2" fontId="18" fillId="0" borderId="10" xfId="0" applyNumberFormat="1" applyFont="1" applyFill="1" applyBorder="1" applyAlignment="1">
      <alignment horizontal="center" vertical="center" shrinkToFit="1"/>
    </xf>
    <xf numFmtId="172" fontId="18" fillId="24" borderId="10" xfId="0" applyNumberFormat="1" applyFont="1" applyFill="1" applyBorder="1" applyAlignment="1">
      <alignment horizontal="center" vertical="center"/>
    </xf>
    <xf numFmtId="172" fontId="18" fillId="24" borderId="10" xfId="89" applyNumberFormat="1" applyFont="1" applyFill="1" applyBorder="1" applyAlignment="1">
      <alignment horizontal="center" vertical="center" wrapText="1"/>
      <protection/>
    </xf>
    <xf numFmtId="0" fontId="24" fillId="0" borderId="0" xfId="93" applyFont="1" applyFill="1" applyAlignment="1">
      <alignment vertical="center"/>
      <protection/>
    </xf>
    <xf numFmtId="0" fontId="26" fillId="0" borderId="0" xfId="93" applyFont="1" applyFill="1" applyAlignment="1">
      <alignment horizontal="left" vertical="center"/>
      <protection/>
    </xf>
    <xf numFmtId="0" fontId="26" fillId="0" borderId="0" xfId="93" applyFont="1" applyFill="1" applyAlignment="1">
      <alignment horizontal="left" vertical="center" wrapText="1"/>
      <protection/>
    </xf>
    <xf numFmtId="0" fontId="30" fillId="0" borderId="0" xfId="93" applyFont="1" applyFill="1" applyAlignment="1">
      <alignment vertical="center"/>
      <protection/>
    </xf>
    <xf numFmtId="49" fontId="20" fillId="20" borderId="10" xfId="89" applyNumberFormat="1" applyFont="1" applyFill="1" applyBorder="1" applyAlignment="1">
      <alignment horizontal="center" vertical="center" wrapText="1"/>
      <protection/>
    </xf>
    <xf numFmtId="0" fontId="31" fillId="0" borderId="0" xfId="102" applyFont="1" applyFill="1" applyBorder="1" applyAlignment="1">
      <alignment horizontal="left" vertical="center" wrapText="1"/>
      <protection/>
    </xf>
    <xf numFmtId="2" fontId="18" fillId="0" borderId="10" xfId="93" applyNumberFormat="1" applyFont="1" applyFill="1" applyBorder="1" applyAlignment="1">
      <alignment horizontal="center" vertical="center" shrinkToFit="1"/>
      <protection/>
    </xf>
    <xf numFmtId="2" fontId="18" fillId="24" borderId="10" xfId="89" applyNumberFormat="1" applyFont="1" applyFill="1" applyBorder="1" applyAlignment="1">
      <alignment horizontal="center" vertical="center" shrinkToFit="1"/>
      <protection/>
    </xf>
    <xf numFmtId="172" fontId="18" fillId="0" borderId="10" xfId="102" applyNumberFormat="1" applyFont="1" applyFill="1" applyBorder="1" applyAlignment="1">
      <alignment horizontal="center" vertical="center"/>
      <protection/>
    </xf>
    <xf numFmtId="2" fontId="18" fillId="0" borderId="10" xfId="93" applyNumberFormat="1" applyFont="1" applyFill="1" applyBorder="1" applyAlignment="1">
      <alignment horizontal="center" vertical="center" wrapText="1"/>
      <protection/>
    </xf>
    <xf numFmtId="2" fontId="18" fillId="24" borderId="10" xfId="102" applyNumberFormat="1" applyFont="1" applyFill="1" applyBorder="1" applyAlignment="1">
      <alignment horizontal="center" vertical="center" wrapText="1"/>
      <protection/>
    </xf>
    <xf numFmtId="0" fontId="31" fillId="0" borderId="10" xfId="102" applyFont="1" applyFill="1" applyBorder="1" applyAlignment="1">
      <alignment horizontal="left" vertical="center" wrapText="1"/>
      <protection/>
    </xf>
    <xf numFmtId="0" fontId="0" fillId="0" borderId="10" xfId="93" applyFill="1" applyBorder="1" applyAlignment="1">
      <alignment vertical="center"/>
      <protection/>
    </xf>
    <xf numFmtId="0" fontId="20" fillId="0" borderId="10" xfId="86" applyFont="1" applyFill="1" applyBorder="1" applyAlignment="1">
      <alignment horizontal="center" vertical="center"/>
      <protection/>
    </xf>
    <xf numFmtId="0" fontId="0" fillId="0" borderId="10" xfId="93" applyFill="1" applyBorder="1" applyAlignment="1">
      <alignment horizontal="center" vertical="center"/>
      <protection/>
    </xf>
    <xf numFmtId="2" fontId="18" fillId="0" borderId="10" xfId="85" applyNumberFormat="1" applyFont="1" applyFill="1" applyBorder="1" applyAlignment="1">
      <alignment horizontal="center" vertical="center" shrinkToFit="1"/>
      <protection/>
    </xf>
    <xf numFmtId="0" fontId="31" fillId="24" borderId="0" xfId="102" applyFont="1" applyFill="1" applyBorder="1" applyAlignment="1">
      <alignment horizontal="left" vertical="center" wrapText="1"/>
      <protection/>
    </xf>
    <xf numFmtId="0" fontId="0" fillId="20" borderId="10" xfId="93" applyFill="1" applyBorder="1" applyAlignment="1">
      <alignment vertical="center"/>
      <protection/>
    </xf>
    <xf numFmtId="0" fontId="38" fillId="20" borderId="10" xfId="93" applyFont="1" applyFill="1" applyBorder="1" applyAlignment="1">
      <alignment horizontal="center" vertical="center" wrapText="1"/>
      <protection/>
    </xf>
    <xf numFmtId="2" fontId="18" fillId="20" borderId="10" xfId="102" applyNumberFormat="1" applyFont="1" applyFill="1" applyBorder="1" applyAlignment="1">
      <alignment horizontal="center" vertical="center" wrapText="1"/>
      <protection/>
    </xf>
    <xf numFmtId="2" fontId="18" fillId="20" borderId="10" xfId="89" applyNumberFormat="1" applyFont="1" applyFill="1" applyBorder="1" applyAlignment="1">
      <alignment horizontal="center" vertical="center" shrinkToFit="1"/>
      <protection/>
    </xf>
    <xf numFmtId="2" fontId="18" fillId="20" borderId="10" xfId="89" applyNumberFormat="1" applyFont="1" applyFill="1" applyBorder="1" applyAlignment="1">
      <alignment horizontal="center" vertical="center" wrapText="1"/>
      <protection/>
    </xf>
    <xf numFmtId="2" fontId="18" fillId="24" borderId="0" xfId="89" applyNumberFormat="1" applyFont="1" applyFill="1" applyBorder="1" applyAlignment="1">
      <alignment vertical="center" wrapText="1"/>
      <protection/>
    </xf>
    <xf numFmtId="0" fontId="20" fillId="20" borderId="10" xfId="86" applyFont="1" applyFill="1" applyBorder="1" applyAlignment="1">
      <alignment horizontal="left" vertical="center"/>
      <protection/>
    </xf>
    <xf numFmtId="2" fontId="18" fillId="24" borderId="13" xfId="89" applyNumberFormat="1" applyFont="1" applyFill="1" applyBorder="1" applyAlignment="1">
      <alignment horizontal="center" vertical="center" wrapText="1"/>
      <protection/>
    </xf>
    <xf numFmtId="0" fontId="18" fillId="24" borderId="10" xfId="86" applyFont="1" applyFill="1" applyBorder="1" applyAlignment="1">
      <alignment horizontal="center" vertical="center" wrapText="1"/>
      <protection/>
    </xf>
    <xf numFmtId="2" fontId="18" fillId="24" borderId="10" xfId="86" applyNumberFormat="1" applyFont="1" applyFill="1" applyBorder="1" applyAlignment="1">
      <alignment horizontal="center" vertical="center" wrapText="1"/>
      <protection/>
    </xf>
    <xf numFmtId="2" fontId="18" fillId="0" borderId="10" xfId="86" applyNumberFormat="1" applyFont="1" applyFill="1" applyBorder="1" applyAlignment="1">
      <alignment horizontal="center" vertical="center" wrapText="1"/>
      <protection/>
    </xf>
    <xf numFmtId="2" fontId="18" fillId="0" borderId="13" xfId="89" applyNumberFormat="1" applyFont="1" applyFill="1" applyBorder="1" applyAlignment="1">
      <alignment horizontal="center" vertical="center" wrapText="1"/>
      <protection/>
    </xf>
    <xf numFmtId="0" fontId="21" fillId="0" borderId="10" xfId="89" applyFont="1" applyFill="1" applyBorder="1" applyAlignment="1">
      <alignment horizontal="center" vertical="center" wrapText="1"/>
      <protection/>
    </xf>
    <xf numFmtId="0" fontId="18" fillId="20" borderId="10" xfId="89" applyFont="1" applyFill="1" applyBorder="1" applyAlignment="1">
      <alignment horizontal="center" vertical="center"/>
      <protection/>
    </xf>
    <xf numFmtId="0" fontId="18" fillId="20" borderId="10" xfId="89" applyFont="1" applyFill="1" applyBorder="1" applyAlignment="1">
      <alignment horizontal="left" vertical="center"/>
      <protection/>
    </xf>
    <xf numFmtId="0" fontId="18" fillId="0" borderId="10" xfId="89" applyFont="1" applyFill="1" applyBorder="1" applyAlignment="1">
      <alignment horizontal="center" vertical="center" wrapText="1"/>
      <protection/>
    </xf>
    <xf numFmtId="49" fontId="18" fillId="0" borderId="10" xfId="89" applyNumberFormat="1" applyFont="1" applyFill="1" applyBorder="1" applyAlignment="1">
      <alignment horizontal="center" vertical="center" wrapText="1"/>
      <protection/>
    </xf>
    <xf numFmtId="0" fontId="24" fillId="20" borderId="10" xfId="66" applyFont="1" applyFill="1" applyBorder="1" applyAlignment="1">
      <alignment horizontal="left" vertical="center" wrapText="1"/>
      <protection/>
    </xf>
    <xf numFmtId="0" fontId="20" fillId="24" borderId="10" xfId="89" applyFont="1" applyFill="1" applyBorder="1" applyAlignment="1">
      <alignment horizontal="center" vertical="center" textRotation="90" wrapText="1"/>
      <protection/>
    </xf>
    <xf numFmtId="0" fontId="18" fillId="0" borderId="14" xfId="89" applyFont="1" applyFill="1" applyBorder="1" applyAlignment="1">
      <alignment horizontal="left" vertical="center" wrapText="1"/>
      <protection/>
    </xf>
    <xf numFmtId="2" fontId="18" fillId="24" borderId="15" xfId="87" applyNumberFormat="1" applyFont="1" applyFill="1" applyBorder="1" applyAlignment="1">
      <alignment vertical="center"/>
      <protection/>
    </xf>
    <xf numFmtId="2" fontId="18" fillId="24" borderId="16" xfId="87" applyNumberFormat="1" applyFont="1" applyFill="1" applyBorder="1" applyAlignment="1">
      <alignment vertical="center"/>
      <protection/>
    </xf>
    <xf numFmtId="0" fontId="18" fillId="0" borderId="17" xfId="89" applyFont="1" applyFill="1" applyBorder="1" applyAlignment="1">
      <alignment horizontal="left" vertical="center" wrapText="1"/>
      <protection/>
    </xf>
    <xf numFmtId="0" fontId="42" fillId="24" borderId="10" xfId="0" applyFont="1" applyFill="1" applyBorder="1" applyAlignment="1">
      <alignment horizontal="center" vertical="center"/>
    </xf>
    <xf numFmtId="2" fontId="43" fillId="0" borderId="10" xfId="102" applyNumberFormat="1" applyFont="1" applyFill="1" applyBorder="1" applyAlignment="1">
      <alignment horizontal="center" vertical="center"/>
      <protection/>
    </xf>
    <xf numFmtId="0" fontId="23" fillId="0" borderId="0" xfId="0" applyFont="1" applyBorder="1" applyAlignment="1">
      <alignment horizontal="left" vertical="center"/>
    </xf>
    <xf numFmtId="0" fontId="23" fillId="0" borderId="0" xfId="0" applyFont="1" applyFill="1" applyBorder="1" applyAlignment="1">
      <alignment horizontal="left" vertical="center"/>
    </xf>
    <xf numFmtId="0" fontId="20" fillId="0" borderId="0" xfId="0" applyFont="1" applyFill="1" applyBorder="1" applyAlignment="1">
      <alignment horizontal="left" wrapText="1"/>
    </xf>
    <xf numFmtId="0" fontId="18" fillId="0" borderId="10" xfId="88" applyFont="1" applyFill="1" applyBorder="1" applyAlignment="1">
      <alignment horizontal="center" vertical="center" wrapText="1"/>
      <protection/>
    </xf>
    <xf numFmtId="170" fontId="20" fillId="0" borderId="10" xfId="88" applyNumberFormat="1" applyFont="1" applyFill="1" applyBorder="1" applyAlignment="1">
      <alignment horizontal="center" vertical="center" wrapText="1"/>
      <protection/>
    </xf>
    <xf numFmtId="0" fontId="20" fillId="0" borderId="10" xfId="88" applyFont="1" applyFill="1" applyBorder="1" applyAlignment="1">
      <alignment horizontal="right" vertical="center"/>
      <protection/>
    </xf>
    <xf numFmtId="0" fontId="19" fillId="0" borderId="0" xfId="88" applyFont="1" applyFill="1" applyBorder="1" applyAlignment="1">
      <alignment horizontal="center" vertical="center" wrapText="1"/>
      <protection/>
    </xf>
    <xf numFmtId="0" fontId="20" fillId="0" borderId="0" xfId="0" applyFont="1" applyFill="1" applyBorder="1" applyAlignment="1">
      <alignment horizontal="left" vertical="center" wrapText="1"/>
    </xf>
    <xf numFmtId="0" fontId="18" fillId="0" borderId="10" xfId="88" applyFont="1" applyFill="1" applyBorder="1" applyAlignment="1">
      <alignment horizontal="right" vertical="center"/>
      <protection/>
    </xf>
    <xf numFmtId="0" fontId="27" fillId="0" borderId="18" xfId="0" applyFont="1" applyFill="1" applyBorder="1" applyAlignment="1">
      <alignment horizontal="center"/>
    </xf>
    <xf numFmtId="0" fontId="27" fillId="0" borderId="18" xfId="0" applyFont="1" applyFill="1" applyBorder="1" applyAlignment="1">
      <alignment horizontal="center" vertical="center" wrapText="1"/>
    </xf>
    <xf numFmtId="0" fontId="20" fillId="0" borderId="10" xfId="89" applyFont="1" applyFill="1" applyBorder="1" applyAlignment="1">
      <alignment horizontal="right" vertical="center"/>
      <protection/>
    </xf>
    <xf numFmtId="0" fontId="20" fillId="0" borderId="10" xfId="87" applyFont="1" applyFill="1" applyBorder="1" applyAlignment="1">
      <alignment horizontal="right" vertical="center"/>
      <protection/>
    </xf>
    <xf numFmtId="0" fontId="18" fillId="0" borderId="10" xfId="87" applyFont="1" applyFill="1" applyBorder="1" applyAlignment="1">
      <alignment horizontal="right" vertical="center"/>
      <protection/>
    </xf>
    <xf numFmtId="0" fontId="18" fillId="24" borderId="10" xfId="87" applyFont="1" applyFill="1" applyBorder="1" applyAlignment="1">
      <alignment horizontal="center" vertical="center" wrapText="1"/>
      <protection/>
    </xf>
    <xf numFmtId="0" fontId="19" fillId="0" borderId="0" xfId="0" applyFont="1" applyBorder="1" applyAlignment="1">
      <alignment horizontal="center"/>
    </xf>
    <xf numFmtId="0" fontId="19" fillId="0" borderId="11" xfId="0" applyFont="1" applyBorder="1" applyAlignment="1">
      <alignment horizontal="center" vertical="center" wrapText="1"/>
    </xf>
    <xf numFmtId="0" fontId="25" fillId="0" borderId="18" xfId="0" applyFont="1" applyBorder="1" applyAlignment="1">
      <alignment horizontal="center" vertical="top" wrapText="1"/>
    </xf>
    <xf numFmtId="0" fontId="20" fillId="0" borderId="0" xfId="88" applyFont="1" applyFill="1" applyBorder="1" applyAlignment="1">
      <alignment horizontal="left" vertical="center" wrapText="1"/>
      <protection/>
    </xf>
    <xf numFmtId="0" fontId="18" fillId="0" borderId="0" xfId="88" applyFont="1" applyFill="1" applyBorder="1" applyAlignment="1">
      <alignment horizontal="left" vertical="center" wrapText="1"/>
      <protection/>
    </xf>
    <xf numFmtId="0" fontId="24" fillId="24" borderId="0" xfId="66" applyFont="1" applyFill="1" applyBorder="1" applyAlignment="1">
      <alignment horizontal="center" vertical="center" wrapText="1"/>
      <protection/>
    </xf>
    <xf numFmtId="0" fontId="20" fillId="24" borderId="10" xfId="89" applyFont="1" applyFill="1" applyBorder="1" applyAlignment="1">
      <alignment horizontal="center" vertical="center" wrapText="1"/>
      <protection/>
    </xf>
    <xf numFmtId="0" fontId="20" fillId="24" borderId="10" xfId="89" applyFont="1" applyFill="1" applyBorder="1" applyAlignment="1">
      <alignment horizontal="center" vertical="center" textRotation="90" wrapText="1"/>
      <protection/>
    </xf>
    <xf numFmtId="0" fontId="27" fillId="0" borderId="0" xfId="0" applyFont="1" applyFill="1" applyBorder="1" applyAlignment="1">
      <alignment horizontal="center" vertical="center" wrapText="1"/>
    </xf>
    <xf numFmtId="0" fontId="20" fillId="20" borderId="10" xfId="0" applyFont="1" applyFill="1" applyBorder="1" applyAlignment="1">
      <alignment horizontal="left" vertical="center" wrapText="1"/>
    </xf>
    <xf numFmtId="0" fontId="28" fillId="0" borderId="10" xfId="0" applyFont="1" applyFill="1" applyBorder="1" applyAlignment="1">
      <alignment horizontal="right" vertical="center" wrapText="1"/>
    </xf>
    <xf numFmtId="0" fontId="23" fillId="0" borderId="0" xfId="0" applyFont="1" applyFill="1" applyBorder="1" applyAlignment="1">
      <alignment horizontal="left"/>
    </xf>
    <xf numFmtId="0" fontId="24" fillId="20" borderId="10" xfId="0" applyFont="1" applyFill="1" applyBorder="1" applyAlignment="1">
      <alignment horizontal="left" vertical="center"/>
    </xf>
    <xf numFmtId="0" fontId="20" fillId="20" borderId="10" xfId="86" applyFont="1" applyFill="1" applyBorder="1" applyAlignment="1">
      <alignment horizontal="left" vertical="center" wrapText="1"/>
      <protection/>
    </xf>
    <xf numFmtId="49" fontId="20" fillId="20" borderId="10" xfId="86" applyNumberFormat="1" applyFont="1" applyFill="1" applyBorder="1" applyAlignment="1">
      <alignment horizontal="left" vertical="center" wrapText="1"/>
      <protection/>
    </xf>
    <xf numFmtId="0" fontId="20" fillId="0" borderId="10" xfId="86" applyFont="1" applyFill="1" applyBorder="1" applyAlignment="1">
      <alignment horizontal="left" vertical="center" wrapText="1"/>
      <protection/>
    </xf>
    <xf numFmtId="0" fontId="18" fillId="24" borderId="0" xfId="90" applyFont="1" applyFill="1" applyBorder="1" applyAlignment="1">
      <alignment horizontal="center" vertical="center" wrapText="1"/>
      <protection/>
    </xf>
    <xf numFmtId="0" fontId="24" fillId="20" borderId="10" xfId="66" applyFont="1" applyFill="1" applyBorder="1" applyAlignment="1">
      <alignment horizontal="left" vertical="center" wrapText="1"/>
      <protection/>
    </xf>
    <xf numFmtId="0" fontId="20" fillId="20" borderId="10" xfId="66" applyFont="1" applyFill="1" applyBorder="1" applyAlignment="1">
      <alignment horizontal="left" vertical="center" wrapText="1"/>
      <protection/>
    </xf>
  </cellXfs>
  <cellStyles count="98">
    <cellStyle name="Normal" xfId="0"/>
    <cellStyle name="1. izcēlums" xfId="15"/>
    <cellStyle name="1. izcēlums" xfId="16"/>
    <cellStyle name="2. izcēlums" xfId="17"/>
    <cellStyle name="20% no 1. izcēluma" xfId="18"/>
    <cellStyle name="20% no 1. izcēluma" xfId="19"/>
    <cellStyle name="20% no 2. izcēluma" xfId="20"/>
    <cellStyle name="20% no 2. izcēluma" xfId="21"/>
    <cellStyle name="20% no 3. izcēluma" xfId="22"/>
    <cellStyle name="20% no 3. izcēluma" xfId="23"/>
    <cellStyle name="20% no 4. izcēluma" xfId="24"/>
    <cellStyle name="20% no 4. izcēluma" xfId="25"/>
    <cellStyle name="20% no 5. izcēluma" xfId="26"/>
    <cellStyle name="20% no 5. izcēluma" xfId="27"/>
    <cellStyle name="20% no 6. izcēluma" xfId="28"/>
    <cellStyle name="20% no 6. izcēluma" xfId="29"/>
    <cellStyle name="3. izcēlums " xfId="30"/>
    <cellStyle name="4. izcēlums" xfId="31"/>
    <cellStyle name="40% no 1. izcēluma" xfId="32"/>
    <cellStyle name="40% no 1. izcēluma" xfId="33"/>
    <cellStyle name="40% no 2. izcēluma" xfId="34"/>
    <cellStyle name="40% no 2. izcēluma" xfId="35"/>
    <cellStyle name="40% no 3. izcēluma" xfId="36"/>
    <cellStyle name="40% no 3. izcēluma" xfId="37"/>
    <cellStyle name="40% no 4. izcēluma" xfId="38"/>
    <cellStyle name="40% no 4. izcēluma" xfId="39"/>
    <cellStyle name="40% no 5. izcēluma" xfId="40"/>
    <cellStyle name="40% no 5. izcēluma" xfId="41"/>
    <cellStyle name="40% no 6. izcēluma" xfId="42"/>
    <cellStyle name="40% no 6. izcēluma" xfId="43"/>
    <cellStyle name="5. izcēlums" xfId="44"/>
    <cellStyle name="6. izcēlums" xfId="45"/>
    <cellStyle name="60% no 1. izcēluma" xfId="46"/>
    <cellStyle name="60% no 1. izcēluma" xfId="47"/>
    <cellStyle name="60% no 2. izcēluma" xfId="48"/>
    <cellStyle name="60% no 2. izcēluma" xfId="49"/>
    <cellStyle name="60% no 3. izcēluma" xfId="50"/>
    <cellStyle name="60% no 3. izcēluma" xfId="51"/>
    <cellStyle name="60% no 4. izcēluma" xfId="52"/>
    <cellStyle name="60% no 4. izcēluma" xfId="53"/>
    <cellStyle name="60% no 5. izcēluma" xfId="54"/>
    <cellStyle name="60% no 5. izcēluma" xfId="55"/>
    <cellStyle name="60% no 6. izcēluma" xfId="56"/>
    <cellStyle name="60% no 6. izcēluma" xfId="57"/>
    <cellStyle name="Accent2" xfId="58"/>
    <cellStyle name="Accent3" xfId="59"/>
    <cellStyle name="Accent4" xfId="60"/>
    <cellStyle name="Accent5" xfId="61"/>
    <cellStyle name="Accent6" xfId="62"/>
    <cellStyle name="Aprēķināšana" xfId="63"/>
    <cellStyle name="Brīdinājuma teksts" xfId="64"/>
    <cellStyle name="Calculation" xfId="65"/>
    <cellStyle name="Excel Built-in Normal" xfId="66"/>
    <cellStyle name="Ievade" xfId="67"/>
    <cellStyle name="Input" xfId="68"/>
    <cellStyle name="Izvade" xfId="69"/>
    <cellStyle name="Comma" xfId="70"/>
    <cellStyle name="Comma [0]" xfId="71"/>
    <cellStyle name="Kopsumma" xfId="72"/>
    <cellStyle name="Labs" xfId="73"/>
    <cellStyle name="Neitrāls" xfId="74"/>
    <cellStyle name="Neutral" xfId="75"/>
    <cellStyle name="Normal 13" xfId="76"/>
    <cellStyle name="Normal 18" xfId="77"/>
    <cellStyle name="Normal 19" xfId="78"/>
    <cellStyle name="Normal 2" xfId="79"/>
    <cellStyle name="Normal 24" xfId="80"/>
    <cellStyle name="Normal 28" xfId="81"/>
    <cellStyle name="Normal 35" xfId="82"/>
    <cellStyle name="Normal 37" xfId="83"/>
    <cellStyle name="Normal 9" xfId="84"/>
    <cellStyle name="Normal_1" xfId="85"/>
    <cellStyle name="Normal_Bill x.1" xfId="86"/>
    <cellStyle name="Normal_kopsavilkuma apr" xfId="87"/>
    <cellStyle name="Normal_koptame1" xfId="88"/>
    <cellStyle name="Normal_lokalas tames forma2" xfId="89"/>
    <cellStyle name="Normal_tame pask" xfId="90"/>
    <cellStyle name="Nosaukums" xfId="91"/>
    <cellStyle name="Output" xfId="92"/>
    <cellStyle name="Parasts 2" xfId="93"/>
    <cellStyle name="Paskaidrojošs teksts" xfId="94"/>
    <cellStyle name="Pārbaudes šūna" xfId="95"/>
    <cellStyle name="Piezīme" xfId="96"/>
    <cellStyle name="Percent" xfId="97"/>
    <cellStyle name="Saistīta šūna" xfId="98"/>
    <cellStyle name="Saistītā šūna" xfId="99"/>
    <cellStyle name="Slikts" xfId="100"/>
    <cellStyle name="Stils 1" xfId="101"/>
    <cellStyle name="Style 1" xfId="102"/>
    <cellStyle name="Title" xfId="103"/>
    <cellStyle name="Total" xfId="104"/>
    <cellStyle name="Currency" xfId="105"/>
    <cellStyle name="Currency [0]" xfId="106"/>
    <cellStyle name="Virsraksts 1" xfId="107"/>
    <cellStyle name="Virsraksts 2" xfId="108"/>
    <cellStyle name="Virsraksts 3" xfId="109"/>
    <cellStyle name="Virsraksts 4" xfId="110"/>
    <cellStyle name="Warning Text"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1"/>
  </sheetPr>
  <dimension ref="A1:IR31"/>
  <sheetViews>
    <sheetView zoomScale="90" zoomScaleNormal="90" zoomScalePageLayoutView="0" workbookViewId="0" topLeftCell="A1">
      <selection activeCell="B18" sqref="B18:C18"/>
    </sheetView>
  </sheetViews>
  <sheetFormatPr defaultColWidth="9.140625" defaultRowHeight="12.75"/>
  <cols>
    <col min="1" max="1" width="12.7109375" style="1" customWidth="1"/>
    <col min="2" max="2" width="14.8515625" style="1" customWidth="1"/>
    <col min="3" max="3" width="44.7109375" style="1" customWidth="1"/>
    <col min="4" max="4" width="34.140625" style="1" customWidth="1"/>
    <col min="5" max="252" width="9.140625" style="1" customWidth="1"/>
    <col min="253" max="16384" width="9.140625" style="2" customWidth="1"/>
  </cols>
  <sheetData>
    <row r="1" ht="15.75">
      <c r="D1" s="1" t="s">
        <v>208</v>
      </c>
    </row>
    <row r="2" ht="33.75" customHeight="1">
      <c r="D2" s="1" t="s">
        <v>209</v>
      </c>
    </row>
    <row r="3" ht="15.75">
      <c r="D3" s="1" t="s">
        <v>210</v>
      </c>
    </row>
    <row r="6" ht="15.75">
      <c r="D6" s="1" t="s">
        <v>211</v>
      </c>
    </row>
    <row r="7" spans="1:252" ht="15.75" customHeight="1">
      <c r="A7" s="3"/>
      <c r="B7" s="3"/>
      <c r="C7" s="4"/>
      <c r="D7" s="4"/>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row>
    <row r="8" spans="1:4" ht="23.25" customHeight="1">
      <c r="A8" s="298" t="s">
        <v>212</v>
      </c>
      <c r="B8" s="298"/>
      <c r="C8" s="298"/>
      <c r="D8" s="298"/>
    </row>
    <row r="9" spans="1:4" ht="23.25" customHeight="1">
      <c r="A9" s="294" t="s">
        <v>213</v>
      </c>
      <c r="B9" s="294"/>
      <c r="C9" s="294"/>
      <c r="D9" s="6"/>
    </row>
    <row r="10" spans="1:4" ht="23.25" customHeight="1">
      <c r="A10" s="294" t="s">
        <v>214</v>
      </c>
      <c r="B10" s="294"/>
      <c r="C10" s="294"/>
      <c r="D10" s="6"/>
    </row>
    <row r="11" spans="1:4" ht="23.25" customHeight="1">
      <c r="A11" s="299" t="s">
        <v>215</v>
      </c>
      <c r="B11" s="299"/>
      <c r="C11" s="299"/>
      <c r="D11" s="299"/>
    </row>
    <row r="12" spans="1:4" ht="23.25" customHeight="1">
      <c r="A12" s="8" t="s">
        <v>216</v>
      </c>
      <c r="B12" s="5"/>
      <c r="C12" s="5"/>
      <c r="D12" s="6"/>
    </row>
    <row r="13" spans="1:4" ht="48" customHeight="1">
      <c r="A13" s="294" t="s">
        <v>957</v>
      </c>
      <c r="B13" s="294"/>
      <c r="C13" s="294"/>
      <c r="D13" s="294"/>
    </row>
    <row r="14" spans="1:4" ht="15.75" customHeight="1">
      <c r="A14" s="9"/>
      <c r="B14" s="9"/>
      <c r="C14" s="9"/>
      <c r="D14" s="9"/>
    </row>
    <row r="15" spans="1:4" ht="15.75" customHeight="1">
      <c r="A15" s="10"/>
      <c r="B15" s="10"/>
      <c r="C15" s="11"/>
      <c r="D15" s="12"/>
    </row>
    <row r="16" spans="1:4" ht="12.75" customHeight="1">
      <c r="A16" s="10"/>
      <c r="B16" s="10"/>
      <c r="C16" s="2"/>
      <c r="D16" s="10"/>
    </row>
    <row r="17" spans="1:4" ht="33" customHeight="1">
      <c r="A17" s="13" t="s">
        <v>217</v>
      </c>
      <c r="B17" s="295" t="s">
        <v>218</v>
      </c>
      <c r="C17" s="295"/>
      <c r="D17" s="14" t="s">
        <v>219</v>
      </c>
    </row>
    <row r="18" spans="1:4" ht="39" customHeight="1">
      <c r="A18" s="15">
        <v>1</v>
      </c>
      <c r="B18" s="296" t="s">
        <v>220</v>
      </c>
      <c r="C18" s="296"/>
      <c r="D18" s="16"/>
    </row>
    <row r="19" spans="1:4" ht="15.75">
      <c r="A19" s="297" t="s">
        <v>221</v>
      </c>
      <c r="B19" s="297"/>
      <c r="C19" s="297"/>
      <c r="D19" s="16"/>
    </row>
    <row r="20" spans="1:4" ht="15.75">
      <c r="A20" s="300" t="s">
        <v>222</v>
      </c>
      <c r="B20" s="300"/>
      <c r="C20" s="300"/>
      <c r="D20" s="17"/>
    </row>
    <row r="21" spans="1:4" ht="15.75">
      <c r="A21" s="297" t="s">
        <v>223</v>
      </c>
      <c r="B21" s="297"/>
      <c r="C21" s="297"/>
      <c r="D21" s="18"/>
    </row>
    <row r="22" s="2" customFormat="1" ht="15.75"/>
    <row r="23" spans="1:4" ht="15.75">
      <c r="A23" s="292" t="s">
        <v>224</v>
      </c>
      <c r="B23" s="292"/>
      <c r="C23" s="292"/>
      <c r="D23" s="19"/>
    </row>
    <row r="24" spans="1:4" ht="15.75">
      <c r="A24" s="293" t="s">
        <v>225</v>
      </c>
      <c r="B24" s="293"/>
      <c r="C24" s="293"/>
      <c r="D24" s="2"/>
    </row>
    <row r="25" spans="1:4" ht="15.75">
      <c r="A25" s="11"/>
      <c r="B25" s="2"/>
      <c r="C25" s="20"/>
      <c r="D25" s="2"/>
    </row>
    <row r="26" spans="1:4" ht="15.75">
      <c r="A26" s="11"/>
      <c r="B26" s="2"/>
      <c r="C26" s="2"/>
      <c r="D26" s="2"/>
    </row>
    <row r="27" spans="1:4" ht="15.75">
      <c r="A27" s="11"/>
      <c r="B27" s="2"/>
      <c r="C27" s="2"/>
      <c r="D27" s="2"/>
    </row>
    <row r="28" spans="2:4" ht="15.75">
      <c r="B28" s="2"/>
      <c r="C28" s="2"/>
      <c r="D28" s="2"/>
    </row>
    <row r="29" spans="2:4" ht="15.75">
      <c r="B29" s="21"/>
      <c r="D29" s="2"/>
    </row>
    <row r="30" spans="3:4" ht="15.75">
      <c r="C30" s="21"/>
      <c r="D30" s="2"/>
    </row>
    <row r="31" ht="15.75">
      <c r="C31" s="20"/>
    </row>
  </sheetData>
  <sheetProtection selectLockedCells="1" selectUnlockedCells="1"/>
  <mergeCells count="12">
    <mergeCell ref="A8:D8"/>
    <mergeCell ref="A9:C9"/>
    <mergeCell ref="A10:C10"/>
    <mergeCell ref="A11:D11"/>
    <mergeCell ref="A20:C20"/>
    <mergeCell ref="A21:C21"/>
    <mergeCell ref="A23:C23"/>
    <mergeCell ref="A24:C24"/>
    <mergeCell ref="A13:D13"/>
    <mergeCell ref="B17:C17"/>
    <mergeCell ref="B18:C18"/>
    <mergeCell ref="A19:C19"/>
  </mergeCells>
  <printOptions/>
  <pageMargins left="0.7874015748031497" right="0.7874015748031497" top="1.0236220472440944" bottom="1.0236220472440944" header="0.5118110236220472" footer="0.5118110236220472"/>
  <pageSetup horizontalDpi="300" verticalDpi="300" orientation="portrait" paperSize="9" scale="80" r:id="rId1"/>
</worksheet>
</file>

<file path=xl/worksheets/sheet10.xml><?xml version="1.0" encoding="utf-8"?>
<worksheet xmlns="http://schemas.openxmlformats.org/spreadsheetml/2006/main" xmlns:r="http://schemas.openxmlformats.org/officeDocument/2006/relationships">
  <sheetPr>
    <tabColor indexed="21"/>
  </sheetPr>
  <dimension ref="A1:R217"/>
  <sheetViews>
    <sheetView tabSelected="1" zoomScale="85" zoomScaleNormal="85" zoomScalePageLayoutView="0" workbookViewId="0" topLeftCell="A14">
      <selection activeCell="E28" sqref="E28"/>
    </sheetView>
  </sheetViews>
  <sheetFormatPr defaultColWidth="9.140625" defaultRowHeight="12.75"/>
  <cols>
    <col min="1" max="1" width="8.8515625" style="50" customWidth="1"/>
    <col min="2" max="2" width="11.8515625" style="50" customWidth="1"/>
    <col min="3" max="3" width="50.421875" style="50" customWidth="1"/>
    <col min="4" max="5" width="9.00390625" style="50" customWidth="1"/>
    <col min="6" max="11" width="9.00390625" style="158" customWidth="1"/>
    <col min="12" max="16" width="9.00390625" style="50" customWidth="1"/>
    <col min="17" max="17" width="11.57421875" style="50" customWidth="1"/>
    <col min="18" max="18" width="16.28125" style="50" customWidth="1"/>
    <col min="19" max="16384" width="9.140625" style="50" customWidth="1"/>
  </cols>
  <sheetData>
    <row r="1" spans="1:11" s="51" customFormat="1" ht="12.75" customHeight="1">
      <c r="A1" s="310"/>
      <c r="B1" s="310"/>
      <c r="C1" s="250"/>
      <c r="E1" s="52"/>
      <c r="F1" s="158"/>
      <c r="G1" s="158"/>
      <c r="H1" s="158"/>
      <c r="I1" s="158"/>
      <c r="J1" s="158"/>
      <c r="K1" s="158"/>
    </row>
    <row r="2" spans="1:11" s="51" customFormat="1" ht="12.75" customHeight="1">
      <c r="A2" s="311"/>
      <c r="B2" s="311"/>
      <c r="C2" s="251"/>
      <c r="E2" s="52"/>
      <c r="F2" s="158"/>
      <c r="G2" s="54" t="s">
        <v>871</v>
      </c>
      <c r="H2" s="158"/>
      <c r="I2" s="158"/>
      <c r="J2" s="158"/>
      <c r="K2" s="158"/>
    </row>
    <row r="3" spans="1:11" s="51" customFormat="1" ht="12.75" customHeight="1">
      <c r="A3" s="311"/>
      <c r="B3" s="311"/>
      <c r="C3" s="252"/>
      <c r="E3" s="52"/>
      <c r="F3" s="158"/>
      <c r="G3" s="230" t="s">
        <v>243</v>
      </c>
      <c r="H3" s="158"/>
      <c r="I3" s="231"/>
      <c r="J3" s="158"/>
      <c r="K3" s="158"/>
    </row>
    <row r="4" spans="2:16" s="51" customFormat="1" ht="15.75">
      <c r="B4" s="53"/>
      <c r="C4" s="58"/>
      <c r="D4" s="53"/>
      <c r="E4" s="53"/>
      <c r="F4" s="53"/>
      <c r="G4" s="158"/>
      <c r="H4" s="53"/>
      <c r="I4" s="53"/>
      <c r="J4" s="53"/>
      <c r="K4" s="53"/>
      <c r="L4" s="53"/>
      <c r="M4" s="53"/>
      <c r="N4" s="53"/>
      <c r="O4" s="53"/>
      <c r="P4" s="53"/>
    </row>
    <row r="5" spans="1:16" s="51" customFormat="1" ht="12.75" customHeight="1">
      <c r="A5" s="311"/>
      <c r="B5" s="311"/>
      <c r="C5" s="253"/>
      <c r="D5" s="207"/>
      <c r="E5" s="170"/>
      <c r="F5" s="67"/>
      <c r="G5" s="67"/>
      <c r="H5" s="67"/>
      <c r="I5" s="67"/>
      <c r="J5" s="67"/>
      <c r="K5" s="67"/>
      <c r="L5" s="59"/>
      <c r="M5" s="59"/>
      <c r="N5" s="59"/>
      <c r="O5" s="59"/>
      <c r="P5" s="59"/>
    </row>
    <row r="6" spans="1:16" s="51" customFormat="1" ht="12.75" customHeight="1">
      <c r="A6" s="299" t="s">
        <v>213</v>
      </c>
      <c r="B6" s="299"/>
      <c r="C6" s="299"/>
      <c r="D6" s="299"/>
      <c r="E6" s="299"/>
      <c r="F6" s="299"/>
      <c r="G6" s="299"/>
      <c r="H6" s="299"/>
      <c r="I6" s="59"/>
      <c r="J6" s="59"/>
      <c r="K6" s="59"/>
      <c r="L6" s="59"/>
      <c r="M6" s="59"/>
      <c r="N6" s="59"/>
      <c r="O6" s="59"/>
      <c r="P6" s="59"/>
    </row>
    <row r="7" spans="1:16" s="51" customFormat="1" ht="12.75" customHeight="1">
      <c r="A7" s="299" t="s">
        <v>214</v>
      </c>
      <c r="B7" s="299"/>
      <c r="C7" s="7"/>
      <c r="D7" s="7"/>
      <c r="E7" s="7"/>
      <c r="F7" s="7"/>
      <c r="G7" s="7"/>
      <c r="H7" s="7"/>
      <c r="I7" s="60"/>
      <c r="J7" s="60"/>
      <c r="K7" s="60"/>
      <c r="L7" s="60"/>
      <c r="M7" s="60"/>
      <c r="N7" s="60"/>
      <c r="O7" s="59"/>
      <c r="P7" s="59"/>
    </row>
    <row r="8" spans="1:16" s="51" customFormat="1" ht="15.75">
      <c r="A8" s="24" t="s">
        <v>215</v>
      </c>
      <c r="B8" s="7"/>
      <c r="C8" s="7"/>
      <c r="D8" s="7"/>
      <c r="E8" s="7"/>
      <c r="F8" s="7"/>
      <c r="G8" s="7"/>
      <c r="H8" s="7"/>
      <c r="I8" s="60"/>
      <c r="J8" s="60"/>
      <c r="K8" s="60"/>
      <c r="L8" s="60"/>
      <c r="M8" s="60"/>
      <c r="N8" s="60"/>
      <c r="O8" s="59"/>
      <c r="P8" s="59"/>
    </row>
    <row r="9" spans="1:16" s="51" customFormat="1" ht="15.75">
      <c r="A9" s="24" t="s">
        <v>229</v>
      </c>
      <c r="B9" s="24"/>
      <c r="C9" s="24"/>
      <c r="D9" s="24"/>
      <c r="E9" s="24"/>
      <c r="F9" s="24"/>
      <c r="G9" s="24"/>
      <c r="H9" s="24"/>
      <c r="I9" s="60"/>
      <c r="J9" s="60"/>
      <c r="K9" s="60"/>
      <c r="L9" s="60"/>
      <c r="M9" s="60"/>
      <c r="N9" s="60"/>
      <c r="O9" s="59"/>
      <c r="P9" s="59"/>
    </row>
    <row r="10" spans="1:16" s="51" customFormat="1" ht="15.75">
      <c r="A10" s="8" t="s">
        <v>216</v>
      </c>
      <c r="B10" s="8"/>
      <c r="C10" s="8"/>
      <c r="D10" s="8"/>
      <c r="E10" s="8"/>
      <c r="F10" s="8"/>
      <c r="G10" s="8"/>
      <c r="H10" s="25"/>
      <c r="I10" s="60"/>
      <c r="J10" s="60"/>
      <c r="K10" s="60"/>
      <c r="L10" s="60"/>
      <c r="M10" s="60"/>
      <c r="N10" s="60"/>
      <c r="O10" s="59"/>
      <c r="P10" s="59"/>
    </row>
    <row r="11" spans="1:16" s="51" customFormat="1" ht="35.25" customHeight="1">
      <c r="A11" s="294" t="s">
        <v>957</v>
      </c>
      <c r="B11" s="294"/>
      <c r="C11" s="294"/>
      <c r="D11" s="294"/>
      <c r="E11" s="294"/>
      <c r="F11" s="294"/>
      <c r="G11" s="294"/>
      <c r="H11" s="8"/>
      <c r="I11" s="60"/>
      <c r="J11" s="60"/>
      <c r="K11" s="60"/>
      <c r="L11" s="60"/>
      <c r="M11" s="60"/>
      <c r="N11" s="60"/>
      <c r="O11" s="60"/>
      <c r="P11" s="60"/>
    </row>
    <row r="12" spans="1:14" s="51" customFormat="1" ht="15.75">
      <c r="A12" s="61"/>
      <c r="B12" s="61"/>
      <c r="C12" s="62"/>
      <c r="D12" s="63"/>
      <c r="E12" s="64"/>
      <c r="F12" s="57"/>
      <c r="G12" s="57"/>
      <c r="H12" s="57"/>
      <c r="I12" s="57"/>
      <c r="J12" s="57"/>
      <c r="K12" s="57"/>
      <c r="L12" s="57"/>
      <c r="M12" s="57"/>
      <c r="N12" s="57"/>
    </row>
    <row r="13" spans="1:14" s="51" customFormat="1" ht="15.75">
      <c r="A13" s="61"/>
      <c r="B13" s="61"/>
      <c r="C13" s="62"/>
      <c r="D13" s="11"/>
      <c r="E13" s="57"/>
      <c r="F13" s="67"/>
      <c r="G13" s="59"/>
      <c r="H13" s="59"/>
      <c r="I13" s="59"/>
      <c r="J13" s="59"/>
      <c r="K13" s="57"/>
      <c r="L13" s="68" t="s">
        <v>261</v>
      </c>
      <c r="N13" s="69"/>
    </row>
    <row r="14" spans="1:16" s="51" customFormat="1" ht="15.75">
      <c r="A14" s="61"/>
      <c r="B14" s="61"/>
      <c r="C14" s="253"/>
      <c r="D14" s="65"/>
      <c r="E14" s="66"/>
      <c r="F14" s="67"/>
      <c r="G14" s="67"/>
      <c r="H14" s="67"/>
      <c r="I14" s="67"/>
      <c r="J14" s="67"/>
      <c r="K14" s="67"/>
      <c r="L14" s="66"/>
      <c r="M14" s="66"/>
      <c r="N14" s="66"/>
      <c r="O14" s="66"/>
      <c r="P14" s="66"/>
    </row>
    <row r="15" spans="1:16" s="51" customFormat="1" ht="12.75" customHeight="1">
      <c r="A15" s="313" t="s">
        <v>217</v>
      </c>
      <c r="B15" s="313" t="s">
        <v>262</v>
      </c>
      <c r="C15" s="313" t="s">
        <v>263</v>
      </c>
      <c r="D15" s="314" t="s">
        <v>264</v>
      </c>
      <c r="E15" s="314" t="s">
        <v>265</v>
      </c>
      <c r="F15" s="313" t="s">
        <v>266</v>
      </c>
      <c r="G15" s="313"/>
      <c r="H15" s="313"/>
      <c r="I15" s="313"/>
      <c r="J15" s="313"/>
      <c r="K15" s="313"/>
      <c r="L15" s="313" t="s">
        <v>267</v>
      </c>
      <c r="M15" s="313"/>
      <c r="N15" s="313"/>
      <c r="O15" s="313"/>
      <c r="P15" s="313"/>
    </row>
    <row r="16" spans="1:16" ht="108.75" customHeight="1">
      <c r="A16" s="313"/>
      <c r="B16" s="313"/>
      <c r="C16" s="313"/>
      <c r="D16" s="314"/>
      <c r="E16" s="314"/>
      <c r="F16" s="285" t="s">
        <v>972</v>
      </c>
      <c r="G16" s="285" t="s">
        <v>963</v>
      </c>
      <c r="H16" s="285" t="s">
        <v>966</v>
      </c>
      <c r="I16" s="285" t="s">
        <v>967</v>
      </c>
      <c r="J16" s="285" t="s">
        <v>968</v>
      </c>
      <c r="K16" s="285" t="s">
        <v>969</v>
      </c>
      <c r="L16" s="285" t="s">
        <v>970</v>
      </c>
      <c r="M16" s="285" t="s">
        <v>966</v>
      </c>
      <c r="N16" s="285" t="s">
        <v>967</v>
      </c>
      <c r="O16" s="285" t="s">
        <v>971</v>
      </c>
      <c r="P16" s="285" t="s">
        <v>962</v>
      </c>
    </row>
    <row r="17" spans="1:16" ht="15.75">
      <c r="A17" s="71">
        <v>1</v>
      </c>
      <c r="B17" s="71">
        <v>2</v>
      </c>
      <c r="C17" s="71">
        <v>3</v>
      </c>
      <c r="D17" s="71">
        <v>4</v>
      </c>
      <c r="E17" s="71">
        <v>5</v>
      </c>
      <c r="F17" s="71">
        <v>6</v>
      </c>
      <c r="G17" s="71">
        <v>7</v>
      </c>
      <c r="H17" s="71">
        <v>8</v>
      </c>
      <c r="I17" s="71">
        <v>9</v>
      </c>
      <c r="J17" s="71">
        <v>10</v>
      </c>
      <c r="K17" s="71">
        <v>11</v>
      </c>
      <c r="L17" s="71">
        <v>12</v>
      </c>
      <c r="M17" s="71">
        <v>13</v>
      </c>
      <c r="N17" s="71">
        <v>14</v>
      </c>
      <c r="O17" s="71">
        <v>15</v>
      </c>
      <c r="P17" s="71">
        <v>16</v>
      </c>
    </row>
    <row r="18" spans="1:16" s="255" customFormat="1" ht="12.75" customHeight="1">
      <c r="A18" s="254" t="s">
        <v>872</v>
      </c>
      <c r="B18" s="254"/>
      <c r="C18" s="320" t="s">
        <v>873</v>
      </c>
      <c r="D18" s="320"/>
      <c r="E18" s="320"/>
      <c r="F18" s="232"/>
      <c r="G18" s="232"/>
      <c r="H18" s="232"/>
      <c r="I18" s="232"/>
      <c r="J18" s="232"/>
      <c r="K18" s="232"/>
      <c r="L18" s="232"/>
      <c r="M18" s="232"/>
      <c r="N18" s="232"/>
      <c r="O18" s="232"/>
      <c r="P18" s="232"/>
    </row>
    <row r="19" spans="1:16" s="139" customFormat="1" ht="63" customHeight="1">
      <c r="A19" s="163" t="s">
        <v>269</v>
      </c>
      <c r="B19" s="79"/>
      <c r="C19" s="80" t="s">
        <v>543</v>
      </c>
      <c r="D19" s="104" t="s">
        <v>279</v>
      </c>
      <c r="E19" s="140">
        <v>12.9</v>
      </c>
      <c r="F19" s="235"/>
      <c r="G19" s="235"/>
      <c r="H19" s="235"/>
      <c r="I19" s="133"/>
      <c r="J19" s="256"/>
      <c r="K19" s="257"/>
      <c r="L19" s="236"/>
      <c r="M19" s="236"/>
      <c r="N19" s="236"/>
      <c r="O19" s="236"/>
      <c r="P19" s="236"/>
    </row>
    <row r="20" spans="1:16" s="139" customFormat="1" ht="63.75" customHeight="1">
      <c r="A20" s="163" t="s">
        <v>296</v>
      </c>
      <c r="B20" s="79"/>
      <c r="C20" s="80" t="s">
        <v>544</v>
      </c>
      <c r="D20" s="104" t="s">
        <v>279</v>
      </c>
      <c r="E20" s="258">
        <v>436.3</v>
      </c>
      <c r="F20" s="235"/>
      <c r="G20" s="235"/>
      <c r="H20" s="235"/>
      <c r="I20" s="133"/>
      <c r="J20" s="256"/>
      <c r="K20" s="257"/>
      <c r="L20" s="236"/>
      <c r="M20" s="236"/>
      <c r="N20" s="236"/>
      <c r="O20" s="236"/>
      <c r="P20" s="236"/>
    </row>
    <row r="21" spans="1:16" s="139" customFormat="1" ht="52.5" customHeight="1">
      <c r="A21" s="163" t="s">
        <v>306</v>
      </c>
      <c r="B21" s="79"/>
      <c r="C21" s="80" t="s">
        <v>619</v>
      </c>
      <c r="D21" s="104" t="s">
        <v>620</v>
      </c>
      <c r="E21" s="140">
        <v>11</v>
      </c>
      <c r="F21" s="259"/>
      <c r="G21" s="235"/>
      <c r="H21" s="235"/>
      <c r="I21" s="259"/>
      <c r="J21" s="256"/>
      <c r="K21" s="257"/>
      <c r="L21" s="236"/>
      <c r="M21" s="236"/>
      <c r="N21" s="236"/>
      <c r="O21" s="236"/>
      <c r="P21" s="236"/>
    </row>
    <row r="22" spans="1:16" s="139" customFormat="1" ht="63">
      <c r="A22" s="163" t="s">
        <v>314</v>
      </c>
      <c r="B22" s="79"/>
      <c r="C22" s="80" t="s">
        <v>973</v>
      </c>
      <c r="D22" s="104" t="s">
        <v>434</v>
      </c>
      <c r="E22" s="291">
        <v>23.6</v>
      </c>
      <c r="F22" s="133"/>
      <c r="G22" s="235"/>
      <c r="H22" s="235"/>
      <c r="I22" s="133"/>
      <c r="J22" s="133"/>
      <c r="K22" s="239"/>
      <c r="L22" s="236"/>
      <c r="M22" s="236"/>
      <c r="N22" s="236"/>
      <c r="O22" s="236"/>
      <c r="P22" s="236"/>
    </row>
    <row r="23" spans="1:16" s="139" customFormat="1" ht="47.25">
      <c r="A23" s="163" t="s">
        <v>335</v>
      </c>
      <c r="B23" s="79"/>
      <c r="C23" s="80" t="s">
        <v>974</v>
      </c>
      <c r="D23" s="104" t="s">
        <v>434</v>
      </c>
      <c r="E23" s="291">
        <v>112.09</v>
      </c>
      <c r="F23" s="133"/>
      <c r="G23" s="235"/>
      <c r="H23" s="235"/>
      <c r="I23" s="133"/>
      <c r="J23" s="133"/>
      <c r="K23" s="239"/>
      <c r="L23" s="236"/>
      <c r="M23" s="236"/>
      <c r="N23" s="236"/>
      <c r="O23" s="236"/>
      <c r="P23" s="236"/>
    </row>
    <row r="24" spans="1:16" s="139" customFormat="1" ht="15.75">
      <c r="A24" s="163" t="s">
        <v>346</v>
      </c>
      <c r="B24" s="79"/>
      <c r="C24" s="80" t="s">
        <v>876</v>
      </c>
      <c r="D24" s="104" t="s">
        <v>434</v>
      </c>
      <c r="E24" s="140">
        <v>97.71</v>
      </c>
      <c r="F24" s="133"/>
      <c r="G24" s="235"/>
      <c r="H24" s="235"/>
      <c r="I24" s="133"/>
      <c r="J24" s="133"/>
      <c r="K24" s="239"/>
      <c r="L24" s="236"/>
      <c r="M24" s="236"/>
      <c r="N24" s="236"/>
      <c r="O24" s="236"/>
      <c r="P24" s="236"/>
    </row>
    <row r="25" spans="1:16" s="139" customFormat="1" ht="47.25">
      <c r="A25" s="163" t="s">
        <v>365</v>
      </c>
      <c r="B25" s="79"/>
      <c r="C25" s="80" t="s">
        <v>975</v>
      </c>
      <c r="D25" s="104" t="s">
        <v>434</v>
      </c>
      <c r="E25" s="291">
        <v>120.9</v>
      </c>
      <c r="F25" s="133"/>
      <c r="G25" s="236"/>
      <c r="H25" s="235"/>
      <c r="I25" s="133"/>
      <c r="J25" s="133"/>
      <c r="K25" s="239"/>
      <c r="L25" s="236"/>
      <c r="M25" s="236"/>
      <c r="N25" s="236"/>
      <c r="O25" s="236"/>
      <c r="P25" s="236"/>
    </row>
    <row r="26" spans="1:16" s="139" customFormat="1" ht="47.25">
      <c r="A26" s="163" t="s">
        <v>386</v>
      </c>
      <c r="B26" s="79"/>
      <c r="C26" s="80" t="s">
        <v>976</v>
      </c>
      <c r="D26" s="104" t="s">
        <v>434</v>
      </c>
      <c r="E26" s="291">
        <v>52.5</v>
      </c>
      <c r="F26" s="133"/>
      <c r="G26" s="236"/>
      <c r="H26" s="235"/>
      <c r="I26" s="133"/>
      <c r="J26" s="133"/>
      <c r="K26" s="239"/>
      <c r="L26" s="236"/>
      <c r="M26" s="236"/>
      <c r="N26" s="236"/>
      <c r="O26" s="236"/>
      <c r="P26" s="236"/>
    </row>
    <row r="27" spans="1:16" s="139" customFormat="1" ht="47.25">
      <c r="A27" s="163" t="s">
        <v>408</v>
      </c>
      <c r="B27" s="79"/>
      <c r="C27" s="80" t="s">
        <v>977</v>
      </c>
      <c r="D27" s="104" t="s">
        <v>434</v>
      </c>
      <c r="E27" s="291">
        <v>23.5</v>
      </c>
      <c r="F27" s="133"/>
      <c r="G27" s="236"/>
      <c r="H27" s="235"/>
      <c r="I27" s="133"/>
      <c r="J27" s="133"/>
      <c r="K27" s="239"/>
      <c r="L27" s="236"/>
      <c r="M27" s="236"/>
      <c r="N27" s="236"/>
      <c r="O27" s="236"/>
      <c r="P27" s="236"/>
    </row>
    <row r="28" spans="1:16" s="139" customFormat="1" ht="15.75">
      <c r="A28" s="163" t="s">
        <v>589</v>
      </c>
      <c r="B28" s="79"/>
      <c r="C28" s="80" t="s">
        <v>878</v>
      </c>
      <c r="D28" s="104" t="s">
        <v>434</v>
      </c>
      <c r="E28" s="140">
        <v>3.9</v>
      </c>
      <c r="F28" s="133"/>
      <c r="G28" s="236"/>
      <c r="H28" s="235"/>
      <c r="I28" s="133"/>
      <c r="J28" s="133"/>
      <c r="K28" s="239"/>
      <c r="L28" s="236"/>
      <c r="M28" s="236"/>
      <c r="N28" s="236"/>
      <c r="O28" s="236"/>
      <c r="P28" s="236"/>
    </row>
    <row r="29" spans="1:16" s="139" customFormat="1" ht="15.75">
      <c r="A29" s="163" t="s">
        <v>590</v>
      </c>
      <c r="B29" s="79"/>
      <c r="C29" s="80" t="s">
        <v>879</v>
      </c>
      <c r="D29" s="104" t="s">
        <v>434</v>
      </c>
      <c r="E29" s="140">
        <v>15</v>
      </c>
      <c r="F29" s="133"/>
      <c r="G29" s="236"/>
      <c r="H29" s="235"/>
      <c r="I29" s="133"/>
      <c r="J29" s="133"/>
      <c r="K29" s="239"/>
      <c r="L29" s="236"/>
      <c r="M29" s="236"/>
      <c r="N29" s="236"/>
      <c r="O29" s="236"/>
      <c r="P29" s="236"/>
    </row>
    <row r="30" spans="1:16" s="139" customFormat="1" ht="47.25">
      <c r="A30" s="163" t="s">
        <v>592</v>
      </c>
      <c r="B30" s="79"/>
      <c r="C30" s="80" t="s">
        <v>542</v>
      </c>
      <c r="D30" s="104" t="s">
        <v>279</v>
      </c>
      <c r="E30" s="140">
        <v>34.34</v>
      </c>
      <c r="F30" s="235"/>
      <c r="G30" s="235"/>
      <c r="H30" s="235"/>
      <c r="I30" s="133"/>
      <c r="J30" s="133"/>
      <c r="K30" s="257"/>
      <c r="L30" s="236"/>
      <c r="M30" s="236"/>
      <c r="N30" s="236"/>
      <c r="O30" s="236"/>
      <c r="P30" s="236"/>
    </row>
    <row r="31" spans="1:16" s="139" customFormat="1" ht="47.25">
      <c r="A31" s="163" t="s">
        <v>594</v>
      </c>
      <c r="B31" s="79"/>
      <c r="C31" s="80" t="s">
        <v>545</v>
      </c>
      <c r="D31" s="104" t="s">
        <v>279</v>
      </c>
      <c r="E31" s="140">
        <v>34.34</v>
      </c>
      <c r="F31" s="235"/>
      <c r="G31" s="235"/>
      <c r="H31" s="235"/>
      <c r="I31" s="133"/>
      <c r="J31" s="133"/>
      <c r="K31" s="257"/>
      <c r="L31" s="236"/>
      <c r="M31" s="236"/>
      <c r="N31" s="236"/>
      <c r="O31" s="236"/>
      <c r="P31" s="236"/>
    </row>
    <row r="32" spans="1:16" s="139" customFormat="1" ht="31.5">
      <c r="A32" s="163" t="s">
        <v>596</v>
      </c>
      <c r="B32" s="79"/>
      <c r="C32" s="80" t="s">
        <v>769</v>
      </c>
      <c r="D32" s="104" t="s">
        <v>276</v>
      </c>
      <c r="E32" s="140">
        <v>50</v>
      </c>
      <c r="F32" s="133"/>
      <c r="G32" s="235"/>
      <c r="H32" s="235"/>
      <c r="I32" s="133"/>
      <c r="J32" s="133"/>
      <c r="K32" s="257"/>
      <c r="L32" s="236"/>
      <c r="M32" s="236"/>
      <c r="N32" s="236"/>
      <c r="O32" s="236"/>
      <c r="P32" s="236"/>
    </row>
    <row r="33" spans="1:16" s="139" customFormat="1" ht="63">
      <c r="A33" s="163" t="s">
        <v>598</v>
      </c>
      <c r="B33" s="79"/>
      <c r="C33" s="80" t="s">
        <v>880</v>
      </c>
      <c r="D33" s="104" t="s">
        <v>881</v>
      </c>
      <c r="E33" s="140">
        <v>2</v>
      </c>
      <c r="F33" s="197"/>
      <c r="G33" s="235"/>
      <c r="H33" s="235"/>
      <c r="I33" s="133"/>
      <c r="J33" s="133"/>
      <c r="K33" s="257"/>
      <c r="L33" s="236"/>
      <c r="M33" s="236"/>
      <c r="N33" s="236"/>
      <c r="O33" s="236"/>
      <c r="P33" s="236"/>
    </row>
    <row r="34" spans="1:16" s="139" customFormat="1" ht="67.5" customHeight="1">
      <c r="A34" s="163" t="s">
        <v>600</v>
      </c>
      <c r="B34" s="79"/>
      <c r="C34" s="80" t="s">
        <v>882</v>
      </c>
      <c r="D34" s="104" t="s">
        <v>273</v>
      </c>
      <c r="E34" s="140">
        <v>1</v>
      </c>
      <c r="F34" s="133"/>
      <c r="G34" s="235"/>
      <c r="H34" s="235"/>
      <c r="I34" s="133"/>
      <c r="J34" s="133"/>
      <c r="K34" s="257"/>
      <c r="L34" s="236"/>
      <c r="M34" s="236"/>
      <c r="N34" s="236"/>
      <c r="O34" s="236"/>
      <c r="P34" s="236"/>
    </row>
    <row r="35" spans="1:16" s="139" customFormat="1" ht="67.5" customHeight="1">
      <c r="A35" s="163" t="s">
        <v>601</v>
      </c>
      <c r="B35" s="79"/>
      <c r="C35" s="80" t="s">
        <v>883</v>
      </c>
      <c r="D35" s="104" t="s">
        <v>273</v>
      </c>
      <c r="E35" s="140">
        <v>3</v>
      </c>
      <c r="F35" s="197"/>
      <c r="G35" s="235"/>
      <c r="H35" s="235"/>
      <c r="I35" s="133"/>
      <c r="J35" s="133"/>
      <c r="K35" s="257"/>
      <c r="L35" s="236"/>
      <c r="M35" s="236"/>
      <c r="N35" s="236"/>
      <c r="O35" s="236"/>
      <c r="P35" s="236"/>
    </row>
    <row r="36" spans="1:16" s="139" customFormat="1" ht="66.75" customHeight="1">
      <c r="A36" s="163" t="s">
        <v>603</v>
      </c>
      <c r="B36" s="79"/>
      <c r="C36" s="80" t="s">
        <v>884</v>
      </c>
      <c r="D36" s="104" t="s">
        <v>273</v>
      </c>
      <c r="E36" s="140">
        <v>2</v>
      </c>
      <c r="F36" s="133"/>
      <c r="G36" s="235"/>
      <c r="H36" s="235"/>
      <c r="I36" s="133"/>
      <c r="J36" s="133"/>
      <c r="K36" s="257"/>
      <c r="L36" s="236"/>
      <c r="M36" s="236"/>
      <c r="N36" s="236"/>
      <c r="O36" s="236"/>
      <c r="P36" s="236"/>
    </row>
    <row r="37" spans="1:16" s="139" customFormat="1" ht="67.5" customHeight="1">
      <c r="A37" s="163" t="s">
        <v>605</v>
      </c>
      <c r="B37" s="79"/>
      <c r="C37" s="80" t="s">
        <v>885</v>
      </c>
      <c r="D37" s="104" t="s">
        <v>273</v>
      </c>
      <c r="E37" s="140">
        <v>1</v>
      </c>
      <c r="F37" s="133"/>
      <c r="G37" s="235"/>
      <c r="H37" s="235"/>
      <c r="I37" s="133"/>
      <c r="J37" s="133"/>
      <c r="K37" s="257"/>
      <c r="L37" s="236"/>
      <c r="M37" s="236"/>
      <c r="N37" s="236"/>
      <c r="O37" s="236"/>
      <c r="P37" s="236"/>
    </row>
    <row r="38" spans="1:16" s="139" customFormat="1" ht="110.25">
      <c r="A38" s="163" t="s">
        <v>606</v>
      </c>
      <c r="B38" s="79"/>
      <c r="C38" s="80" t="s">
        <v>886</v>
      </c>
      <c r="D38" s="104" t="s">
        <v>273</v>
      </c>
      <c r="E38" s="140">
        <v>5</v>
      </c>
      <c r="F38" s="133"/>
      <c r="G38" s="235"/>
      <c r="H38" s="235"/>
      <c r="I38" s="133"/>
      <c r="J38" s="133"/>
      <c r="K38" s="257"/>
      <c r="L38" s="236"/>
      <c r="M38" s="236"/>
      <c r="N38" s="236"/>
      <c r="O38" s="236"/>
      <c r="P38" s="236"/>
    </row>
    <row r="39" spans="1:16" s="139" customFormat="1" ht="110.25">
      <c r="A39" s="163" t="s">
        <v>607</v>
      </c>
      <c r="B39" s="79"/>
      <c r="C39" s="80" t="s">
        <v>887</v>
      </c>
      <c r="D39" s="104" t="s">
        <v>273</v>
      </c>
      <c r="E39" s="140">
        <v>1</v>
      </c>
      <c r="F39" s="133"/>
      <c r="G39" s="235"/>
      <c r="H39" s="235"/>
      <c r="I39" s="133"/>
      <c r="J39" s="133"/>
      <c r="K39" s="257"/>
      <c r="L39" s="236"/>
      <c r="M39" s="236"/>
      <c r="N39" s="236"/>
      <c r="O39" s="236"/>
      <c r="P39" s="236"/>
    </row>
    <row r="40" spans="1:16" s="139" customFormat="1" ht="110.25">
      <c r="A40" s="163" t="s">
        <v>781</v>
      </c>
      <c r="B40" s="79"/>
      <c r="C40" s="80" t="s">
        <v>888</v>
      </c>
      <c r="D40" s="104" t="s">
        <v>273</v>
      </c>
      <c r="E40" s="140">
        <v>2</v>
      </c>
      <c r="F40" s="133"/>
      <c r="G40" s="235"/>
      <c r="H40" s="235"/>
      <c r="I40" s="133"/>
      <c r="J40" s="133"/>
      <c r="K40" s="239"/>
      <c r="L40" s="236"/>
      <c r="M40" s="236"/>
      <c r="N40" s="236"/>
      <c r="O40" s="236"/>
      <c r="P40" s="236"/>
    </row>
    <row r="41" spans="1:16" s="139" customFormat="1" ht="110.25">
      <c r="A41" s="163" t="s">
        <v>783</v>
      </c>
      <c r="B41" s="79"/>
      <c r="C41" s="80" t="s">
        <v>889</v>
      </c>
      <c r="D41" s="104" t="s">
        <v>273</v>
      </c>
      <c r="E41" s="140">
        <v>1</v>
      </c>
      <c r="F41" s="197"/>
      <c r="G41" s="235"/>
      <c r="H41" s="235"/>
      <c r="I41" s="133"/>
      <c r="J41" s="133"/>
      <c r="K41" s="239"/>
      <c r="L41" s="236"/>
      <c r="M41" s="236"/>
      <c r="N41" s="236"/>
      <c r="O41" s="236"/>
      <c r="P41" s="236"/>
    </row>
    <row r="42" spans="1:16" s="139" customFormat="1" ht="63">
      <c r="A42" s="163" t="s">
        <v>785</v>
      </c>
      <c r="B42" s="79"/>
      <c r="C42" s="80" t="s">
        <v>890</v>
      </c>
      <c r="D42" s="104" t="s">
        <v>273</v>
      </c>
      <c r="E42" s="140">
        <v>1</v>
      </c>
      <c r="F42" s="197"/>
      <c r="G42" s="235"/>
      <c r="H42" s="235"/>
      <c r="I42" s="133"/>
      <c r="J42" s="133"/>
      <c r="K42" s="239"/>
      <c r="L42" s="236"/>
      <c r="M42" s="236"/>
      <c r="N42" s="236"/>
      <c r="O42" s="236"/>
      <c r="P42" s="236"/>
    </row>
    <row r="43" spans="1:16" s="139" customFormat="1" ht="63">
      <c r="A43" s="163" t="s">
        <v>787</v>
      </c>
      <c r="B43" s="79"/>
      <c r="C43" s="80" t="s">
        <v>891</v>
      </c>
      <c r="D43" s="104" t="s">
        <v>273</v>
      </c>
      <c r="E43" s="140">
        <v>1</v>
      </c>
      <c r="F43" s="197"/>
      <c r="G43" s="235"/>
      <c r="H43" s="235"/>
      <c r="I43" s="133"/>
      <c r="J43" s="133"/>
      <c r="K43" s="239"/>
      <c r="L43" s="236"/>
      <c r="M43" s="236"/>
      <c r="N43" s="236"/>
      <c r="O43" s="236"/>
      <c r="P43" s="236"/>
    </row>
    <row r="44" spans="1:16" s="139" customFormat="1" ht="31.5">
      <c r="A44" s="163" t="s">
        <v>789</v>
      </c>
      <c r="B44" s="79"/>
      <c r="C44" s="80" t="s">
        <v>892</v>
      </c>
      <c r="D44" s="104" t="s">
        <v>310</v>
      </c>
      <c r="E44" s="140">
        <v>2</v>
      </c>
      <c r="F44" s="133"/>
      <c r="G44" s="235"/>
      <c r="H44" s="235"/>
      <c r="I44" s="133"/>
      <c r="J44" s="89"/>
      <c r="K44" s="239"/>
      <c r="L44" s="236"/>
      <c r="M44" s="236"/>
      <c r="N44" s="236"/>
      <c r="O44" s="236"/>
      <c r="P44" s="236"/>
    </row>
    <row r="45" spans="1:16" s="139" customFormat="1" ht="31.5">
      <c r="A45" s="163" t="s">
        <v>791</v>
      </c>
      <c r="B45" s="79"/>
      <c r="C45" s="80" t="s">
        <v>893</v>
      </c>
      <c r="D45" s="104" t="s">
        <v>310</v>
      </c>
      <c r="E45" s="140">
        <v>18</v>
      </c>
      <c r="F45" s="82"/>
      <c r="G45" s="235"/>
      <c r="H45" s="235"/>
      <c r="I45" s="89"/>
      <c r="J45" s="89"/>
      <c r="K45" s="239"/>
      <c r="L45" s="236"/>
      <c r="M45" s="236"/>
      <c r="N45" s="236"/>
      <c r="O45" s="236"/>
      <c r="P45" s="236"/>
    </row>
    <row r="46" spans="1:16" s="139" customFormat="1" ht="51" customHeight="1">
      <c r="A46" s="163" t="s">
        <v>793</v>
      </c>
      <c r="B46" s="79"/>
      <c r="C46" s="80" t="s">
        <v>894</v>
      </c>
      <c r="D46" s="104" t="s">
        <v>279</v>
      </c>
      <c r="E46" s="140">
        <v>449.16</v>
      </c>
      <c r="F46" s="82"/>
      <c r="G46" s="235"/>
      <c r="H46" s="235"/>
      <c r="I46" s="82"/>
      <c r="J46" s="247"/>
      <c r="K46" s="239"/>
      <c r="L46" s="236"/>
      <c r="M46" s="236"/>
      <c r="N46" s="236"/>
      <c r="O46" s="236"/>
      <c r="P46" s="236"/>
    </row>
    <row r="47" spans="1:16" s="139" customFormat="1" ht="31.5">
      <c r="A47" s="163" t="s">
        <v>795</v>
      </c>
      <c r="B47" s="79"/>
      <c r="C47" s="80" t="s">
        <v>895</v>
      </c>
      <c r="D47" s="104" t="s">
        <v>273</v>
      </c>
      <c r="E47" s="140">
        <v>1</v>
      </c>
      <c r="F47" s="197"/>
      <c r="G47" s="235"/>
      <c r="H47" s="235"/>
      <c r="I47" s="133"/>
      <c r="J47" s="247"/>
      <c r="K47" s="239"/>
      <c r="L47" s="236"/>
      <c r="M47" s="236"/>
      <c r="N47" s="236"/>
      <c r="O47" s="236"/>
      <c r="P47" s="236"/>
    </row>
    <row r="48" spans="1:16" s="139" customFormat="1" ht="31.5">
      <c r="A48" s="163" t="s">
        <v>797</v>
      </c>
      <c r="B48" s="79"/>
      <c r="C48" s="80" t="s">
        <v>896</v>
      </c>
      <c r="D48" s="104" t="s">
        <v>276</v>
      </c>
      <c r="E48" s="140">
        <v>420</v>
      </c>
      <c r="F48" s="260"/>
      <c r="G48" s="235"/>
      <c r="H48" s="235"/>
      <c r="I48" s="133"/>
      <c r="J48" s="133"/>
      <c r="K48" s="239"/>
      <c r="L48" s="236"/>
      <c r="M48" s="236"/>
      <c r="N48" s="236"/>
      <c r="O48" s="236"/>
      <c r="P48" s="236"/>
    </row>
    <row r="49" spans="1:16" s="139" customFormat="1" ht="15.75">
      <c r="A49" s="163" t="s">
        <v>799</v>
      </c>
      <c r="B49" s="79"/>
      <c r="C49" s="80" t="s">
        <v>897</v>
      </c>
      <c r="D49" s="104" t="s">
        <v>434</v>
      </c>
      <c r="E49" s="140">
        <v>483.5</v>
      </c>
      <c r="F49" s="133"/>
      <c r="G49" s="235"/>
      <c r="H49" s="235"/>
      <c r="I49" s="133"/>
      <c r="J49" s="133"/>
      <c r="K49" s="239"/>
      <c r="L49" s="236"/>
      <c r="M49" s="236"/>
      <c r="N49" s="236"/>
      <c r="O49" s="236"/>
      <c r="P49" s="236"/>
    </row>
    <row r="50" spans="1:16" s="139" customFormat="1" ht="15.75">
      <c r="A50" s="163" t="s">
        <v>800</v>
      </c>
      <c r="B50" s="79"/>
      <c r="C50" s="80" t="s">
        <v>898</v>
      </c>
      <c r="D50" s="104" t="s">
        <v>434</v>
      </c>
      <c r="E50" s="140">
        <v>483.5</v>
      </c>
      <c r="F50" s="133"/>
      <c r="G50" s="235"/>
      <c r="H50" s="235"/>
      <c r="I50" s="133"/>
      <c r="J50" s="133"/>
      <c r="K50" s="239"/>
      <c r="L50" s="236"/>
      <c r="M50" s="236"/>
      <c r="N50" s="236"/>
      <c r="O50" s="236"/>
      <c r="P50" s="236"/>
    </row>
    <row r="51" spans="1:16" s="139" customFormat="1" ht="15.75">
      <c r="A51" s="163" t="s">
        <v>802</v>
      </c>
      <c r="B51" s="79"/>
      <c r="C51" s="80" t="s">
        <v>899</v>
      </c>
      <c r="D51" s="104" t="s">
        <v>434</v>
      </c>
      <c r="E51" s="140">
        <v>483.5</v>
      </c>
      <c r="F51" s="197"/>
      <c r="G51" s="235"/>
      <c r="H51" s="235"/>
      <c r="I51" s="133"/>
      <c r="J51" s="133"/>
      <c r="K51" s="239"/>
      <c r="L51" s="236"/>
      <c r="M51" s="236"/>
      <c r="N51" s="236"/>
      <c r="O51" s="236"/>
      <c r="P51" s="236"/>
    </row>
    <row r="52" spans="1:16" s="139" customFormat="1" ht="15.75">
      <c r="A52" s="163" t="s">
        <v>804</v>
      </c>
      <c r="B52" s="79"/>
      <c r="C52" s="80" t="s">
        <v>608</v>
      </c>
      <c r="D52" s="104" t="s">
        <v>279</v>
      </c>
      <c r="E52" s="140">
        <v>320</v>
      </c>
      <c r="F52" s="197"/>
      <c r="G52" s="235"/>
      <c r="H52" s="235"/>
      <c r="I52" s="133"/>
      <c r="J52" s="133"/>
      <c r="K52" s="239"/>
      <c r="L52" s="236"/>
      <c r="M52" s="236"/>
      <c r="N52" s="236"/>
      <c r="O52" s="236"/>
      <c r="P52" s="236"/>
    </row>
    <row r="53" spans="1:16" s="136" customFormat="1" ht="34.5" customHeight="1">
      <c r="A53" s="261"/>
      <c r="B53" s="262"/>
      <c r="C53" s="322" t="s">
        <v>900</v>
      </c>
      <c r="D53" s="322"/>
      <c r="E53" s="322"/>
      <c r="F53" s="263"/>
      <c r="G53" s="263"/>
      <c r="H53" s="235"/>
      <c r="I53" s="133"/>
      <c r="J53" s="133"/>
      <c r="K53" s="239"/>
      <c r="L53" s="234"/>
      <c r="M53" s="234"/>
      <c r="N53" s="234"/>
      <c r="O53" s="234"/>
      <c r="P53" s="234"/>
    </row>
    <row r="54" spans="1:16" s="139" customFormat="1" ht="15.75">
      <c r="A54" s="163" t="s">
        <v>806</v>
      </c>
      <c r="B54" s="79"/>
      <c r="C54" s="80" t="s">
        <v>665</v>
      </c>
      <c r="D54" s="202" t="s">
        <v>276</v>
      </c>
      <c r="E54" s="197">
        <v>1.4</v>
      </c>
      <c r="F54" s="235"/>
      <c r="G54" s="235"/>
      <c r="H54" s="235"/>
      <c r="I54" s="133"/>
      <c r="J54" s="247"/>
      <c r="K54" s="239"/>
      <c r="L54" s="236"/>
      <c r="M54" s="236"/>
      <c r="N54" s="236"/>
      <c r="O54" s="236"/>
      <c r="P54" s="236"/>
    </row>
    <row r="55" spans="1:16" s="139" customFormat="1" ht="15.75">
      <c r="A55" s="163" t="s">
        <v>808</v>
      </c>
      <c r="B55" s="79"/>
      <c r="C55" s="80" t="s">
        <v>667</v>
      </c>
      <c r="D55" s="202" t="s">
        <v>276</v>
      </c>
      <c r="E55" s="197">
        <v>7.1</v>
      </c>
      <c r="F55" s="235"/>
      <c r="G55" s="235"/>
      <c r="H55" s="235"/>
      <c r="I55" s="133"/>
      <c r="J55" s="247"/>
      <c r="K55" s="239"/>
      <c r="L55" s="236"/>
      <c r="M55" s="236"/>
      <c r="N55" s="236"/>
      <c r="O55" s="236"/>
      <c r="P55" s="236"/>
    </row>
    <row r="56" spans="1:16" s="139" customFormat="1" ht="15.75">
      <c r="A56" s="163" t="s">
        <v>810</v>
      </c>
      <c r="B56" s="79"/>
      <c r="C56" s="80" t="s">
        <v>669</v>
      </c>
      <c r="D56" s="202" t="s">
        <v>276</v>
      </c>
      <c r="E56" s="197">
        <v>79.9</v>
      </c>
      <c r="F56" s="260"/>
      <c r="G56" s="235"/>
      <c r="H56" s="235"/>
      <c r="I56" s="133"/>
      <c r="J56" s="133"/>
      <c r="K56" s="239"/>
      <c r="L56" s="236"/>
      <c r="M56" s="236"/>
      <c r="N56" s="236"/>
      <c r="O56" s="236"/>
      <c r="P56" s="236"/>
    </row>
    <row r="57" spans="1:16" s="139" customFormat="1" ht="15.75">
      <c r="A57" s="163" t="s">
        <v>812</v>
      </c>
      <c r="B57" s="79"/>
      <c r="C57" s="80" t="s">
        <v>661</v>
      </c>
      <c r="D57" s="202" t="s">
        <v>276</v>
      </c>
      <c r="E57" s="197">
        <v>98.3</v>
      </c>
      <c r="F57" s="260"/>
      <c r="G57" s="235"/>
      <c r="H57" s="235"/>
      <c r="I57" s="133"/>
      <c r="J57" s="133"/>
      <c r="K57" s="239"/>
      <c r="L57" s="236"/>
      <c r="M57" s="236"/>
      <c r="N57" s="236"/>
      <c r="O57" s="236"/>
      <c r="P57" s="236"/>
    </row>
    <row r="58" spans="1:16" s="136" customFormat="1" ht="34.5" customHeight="1">
      <c r="A58" s="261"/>
      <c r="B58" s="264"/>
      <c r="C58" s="322" t="s">
        <v>901</v>
      </c>
      <c r="D58" s="322"/>
      <c r="E58" s="322"/>
      <c r="F58" s="263"/>
      <c r="G58" s="263"/>
      <c r="H58" s="235"/>
      <c r="I58" s="133"/>
      <c r="J58" s="133"/>
      <c r="K58" s="239"/>
      <c r="L58" s="234"/>
      <c r="M58" s="234"/>
      <c r="N58" s="234"/>
      <c r="O58" s="234"/>
      <c r="P58" s="234"/>
    </row>
    <row r="59" spans="1:16" s="139" customFormat="1" ht="15.75">
      <c r="A59" s="163" t="s">
        <v>814</v>
      </c>
      <c r="B59" s="79"/>
      <c r="C59" s="80" t="s">
        <v>674</v>
      </c>
      <c r="D59" s="202" t="s">
        <v>276</v>
      </c>
      <c r="E59" s="197">
        <v>61.2</v>
      </c>
      <c r="F59" s="197"/>
      <c r="G59" s="236"/>
      <c r="H59" s="235"/>
      <c r="I59" s="133"/>
      <c r="J59" s="133"/>
      <c r="K59" s="239"/>
      <c r="L59" s="236"/>
      <c r="M59" s="236"/>
      <c r="N59" s="236"/>
      <c r="O59" s="236"/>
      <c r="P59" s="236"/>
    </row>
    <row r="60" spans="1:16" s="139" customFormat="1" ht="15.75">
      <c r="A60" s="163" t="s">
        <v>816</v>
      </c>
      <c r="B60" s="79"/>
      <c r="C60" s="80" t="s">
        <v>676</v>
      </c>
      <c r="D60" s="202" t="s">
        <v>276</v>
      </c>
      <c r="E60" s="197">
        <f>19.01+63.67+146.56+364.31+224.1+144.37</f>
        <v>962.02</v>
      </c>
      <c r="F60" s="260"/>
      <c r="G60" s="235"/>
      <c r="H60" s="235"/>
      <c r="I60" s="133"/>
      <c r="J60" s="133"/>
      <c r="K60" s="239"/>
      <c r="L60" s="236"/>
      <c r="M60" s="236"/>
      <c r="N60" s="236"/>
      <c r="O60" s="236"/>
      <c r="P60" s="236"/>
    </row>
    <row r="61" spans="1:16" s="139" customFormat="1" ht="31.5">
      <c r="A61" s="163" t="s">
        <v>818</v>
      </c>
      <c r="B61" s="79"/>
      <c r="C61" s="80" t="s">
        <v>560</v>
      </c>
      <c r="D61" s="202" t="s">
        <v>284</v>
      </c>
      <c r="E61" s="197">
        <v>3.7</v>
      </c>
      <c r="F61" s="234"/>
      <c r="G61" s="235"/>
      <c r="H61" s="235"/>
      <c r="I61" s="234"/>
      <c r="J61" s="234"/>
      <c r="K61" s="239"/>
      <c r="L61" s="236"/>
      <c r="M61" s="236"/>
      <c r="N61" s="236"/>
      <c r="O61" s="236"/>
      <c r="P61" s="236"/>
    </row>
    <row r="62" spans="1:16" s="139" customFormat="1" ht="15.75">
      <c r="A62" s="163" t="s">
        <v>820</v>
      </c>
      <c r="B62" s="79"/>
      <c r="C62" s="80" t="s">
        <v>661</v>
      </c>
      <c r="D62" s="202" t="s">
        <v>276</v>
      </c>
      <c r="E62" s="197">
        <f>68.4+146.45+241.83+459.03+272.65+171.18</f>
        <v>1359.54</v>
      </c>
      <c r="F62" s="260"/>
      <c r="G62" s="235"/>
      <c r="H62" s="235"/>
      <c r="I62" s="133"/>
      <c r="J62" s="133"/>
      <c r="K62" s="239"/>
      <c r="L62" s="236"/>
      <c r="M62" s="236"/>
      <c r="N62" s="236"/>
      <c r="O62" s="236"/>
      <c r="P62" s="236"/>
    </row>
    <row r="63" spans="1:16" s="139" customFormat="1" ht="51" customHeight="1">
      <c r="A63" s="254" t="s">
        <v>430</v>
      </c>
      <c r="B63" s="254"/>
      <c r="C63" s="320" t="s">
        <v>902</v>
      </c>
      <c r="D63" s="320"/>
      <c r="E63" s="320"/>
      <c r="F63" s="232"/>
      <c r="G63" s="232"/>
      <c r="H63" s="232"/>
      <c r="I63" s="232"/>
      <c r="J63" s="232"/>
      <c r="K63" s="232"/>
      <c r="L63" s="232"/>
      <c r="M63" s="232"/>
      <c r="N63" s="232"/>
      <c r="O63" s="232"/>
      <c r="P63" s="232"/>
    </row>
    <row r="64" spans="1:16" s="139" customFormat="1" ht="66" customHeight="1">
      <c r="A64" s="163" t="s">
        <v>432</v>
      </c>
      <c r="B64" s="79"/>
      <c r="C64" s="80" t="s">
        <v>543</v>
      </c>
      <c r="D64" s="104" t="s">
        <v>279</v>
      </c>
      <c r="E64" s="140">
        <v>39.7</v>
      </c>
      <c r="F64" s="235"/>
      <c r="G64" s="235"/>
      <c r="H64" s="235"/>
      <c r="I64" s="133"/>
      <c r="J64" s="256"/>
      <c r="K64" s="239"/>
      <c r="L64" s="236"/>
      <c r="M64" s="236"/>
      <c r="N64" s="236"/>
      <c r="O64" s="236"/>
      <c r="P64" s="236"/>
    </row>
    <row r="65" spans="1:16" s="139" customFormat="1" ht="67.5" customHeight="1">
      <c r="A65" s="163" t="s">
        <v>435</v>
      </c>
      <c r="B65" s="79"/>
      <c r="C65" s="80" t="s">
        <v>544</v>
      </c>
      <c r="D65" s="104" t="s">
        <v>279</v>
      </c>
      <c r="E65" s="140">
        <v>351.6</v>
      </c>
      <c r="F65" s="235"/>
      <c r="G65" s="235"/>
      <c r="H65" s="235"/>
      <c r="I65" s="133"/>
      <c r="J65" s="247"/>
      <c r="K65" s="239"/>
      <c r="L65" s="236"/>
      <c r="M65" s="236"/>
      <c r="N65" s="236"/>
      <c r="O65" s="236"/>
      <c r="P65" s="236"/>
    </row>
    <row r="66" spans="1:16" s="139" customFormat="1" ht="31.5">
      <c r="A66" s="163" t="s">
        <v>437</v>
      </c>
      <c r="B66" s="79"/>
      <c r="C66" s="80" t="s">
        <v>819</v>
      </c>
      <c r="D66" s="104" t="s">
        <v>620</v>
      </c>
      <c r="E66" s="140">
        <v>1</v>
      </c>
      <c r="F66" s="82"/>
      <c r="G66" s="235"/>
      <c r="H66" s="235"/>
      <c r="I66" s="82"/>
      <c r="J66" s="247"/>
      <c r="K66" s="239"/>
      <c r="L66" s="236"/>
      <c r="M66" s="236"/>
      <c r="N66" s="236"/>
      <c r="O66" s="236"/>
      <c r="P66" s="236"/>
    </row>
    <row r="67" spans="1:16" s="139" customFormat="1" ht="50.25" customHeight="1">
      <c r="A67" s="163" t="s">
        <v>439</v>
      </c>
      <c r="B67" s="79"/>
      <c r="C67" s="80" t="s">
        <v>619</v>
      </c>
      <c r="D67" s="104" t="s">
        <v>620</v>
      </c>
      <c r="E67" s="140">
        <v>2</v>
      </c>
      <c r="F67" s="82"/>
      <c r="G67" s="235"/>
      <c r="H67" s="235"/>
      <c r="I67" s="82"/>
      <c r="J67" s="247"/>
      <c r="K67" s="239"/>
      <c r="L67" s="236"/>
      <c r="M67" s="236"/>
      <c r="N67" s="236"/>
      <c r="O67" s="236"/>
      <c r="P67" s="236"/>
    </row>
    <row r="68" spans="1:16" s="139" customFormat="1" ht="31.5">
      <c r="A68" s="163" t="s">
        <v>441</v>
      </c>
      <c r="B68" s="79"/>
      <c r="C68" s="80" t="s">
        <v>874</v>
      </c>
      <c r="D68" s="104" t="s">
        <v>434</v>
      </c>
      <c r="E68" s="140">
        <v>62.8</v>
      </c>
      <c r="F68" s="133"/>
      <c r="G68" s="235"/>
      <c r="H68" s="235"/>
      <c r="I68" s="133"/>
      <c r="J68" s="133"/>
      <c r="K68" s="239"/>
      <c r="L68" s="236"/>
      <c r="M68" s="236"/>
      <c r="N68" s="236"/>
      <c r="O68" s="236"/>
      <c r="P68" s="236"/>
    </row>
    <row r="69" spans="1:16" s="139" customFormat="1" ht="15.75">
      <c r="A69" s="163" t="s">
        <v>442</v>
      </c>
      <c r="B69" s="79"/>
      <c r="C69" s="80" t="s">
        <v>875</v>
      </c>
      <c r="D69" s="104" t="s">
        <v>434</v>
      </c>
      <c r="E69" s="140">
        <v>27.5</v>
      </c>
      <c r="F69" s="197"/>
      <c r="G69" s="235"/>
      <c r="H69" s="235"/>
      <c r="I69" s="133"/>
      <c r="J69" s="133"/>
      <c r="K69" s="239"/>
      <c r="L69" s="236"/>
      <c r="M69" s="236"/>
      <c r="N69" s="236"/>
      <c r="O69" s="236"/>
      <c r="P69" s="236"/>
    </row>
    <row r="70" spans="1:16" s="139" customFormat="1" ht="15.75">
      <c r="A70" s="163" t="s">
        <v>445</v>
      </c>
      <c r="B70" s="79"/>
      <c r="C70" s="80" t="s">
        <v>876</v>
      </c>
      <c r="D70" s="104" t="s">
        <v>434</v>
      </c>
      <c r="E70" s="140">
        <v>27.1</v>
      </c>
      <c r="F70" s="140"/>
      <c r="G70" s="234"/>
      <c r="H70" s="235"/>
      <c r="I70" s="133"/>
      <c r="J70" s="133"/>
      <c r="K70" s="239"/>
      <c r="L70" s="236"/>
      <c r="M70" s="236"/>
      <c r="N70" s="236"/>
      <c r="O70" s="236"/>
      <c r="P70" s="236"/>
    </row>
    <row r="71" spans="1:16" s="139" customFormat="1" ht="15.75">
      <c r="A71" s="163" t="s">
        <v>618</v>
      </c>
      <c r="B71" s="79"/>
      <c r="C71" s="80" t="s">
        <v>614</v>
      </c>
      <c r="D71" s="104" t="s">
        <v>434</v>
      </c>
      <c r="E71" s="140">
        <v>29.4</v>
      </c>
      <c r="F71" s="234"/>
      <c r="G71" s="235"/>
      <c r="H71" s="235"/>
      <c r="I71" s="234"/>
      <c r="J71" s="234"/>
      <c r="K71" s="133"/>
      <c r="L71" s="236"/>
      <c r="M71" s="236"/>
      <c r="N71" s="236"/>
      <c r="O71" s="236"/>
      <c r="P71" s="236"/>
    </row>
    <row r="72" spans="1:16" s="139" customFormat="1" ht="15.75">
      <c r="A72" s="163" t="s">
        <v>621</v>
      </c>
      <c r="B72" s="79"/>
      <c r="C72" s="80" t="s">
        <v>903</v>
      </c>
      <c r="D72" s="104" t="s">
        <v>434</v>
      </c>
      <c r="E72" s="140">
        <v>114.2</v>
      </c>
      <c r="F72" s="197"/>
      <c r="G72" s="236"/>
      <c r="H72" s="235"/>
      <c r="I72" s="133"/>
      <c r="J72" s="133"/>
      <c r="K72" s="239"/>
      <c r="L72" s="236"/>
      <c r="M72" s="236"/>
      <c r="N72" s="236"/>
      <c r="O72" s="236"/>
      <c r="P72" s="236"/>
    </row>
    <row r="73" spans="1:16" s="139" customFormat="1" ht="15.75">
      <c r="A73" s="163" t="s">
        <v>622</v>
      </c>
      <c r="B73" s="79"/>
      <c r="C73" s="80" t="s">
        <v>877</v>
      </c>
      <c r="D73" s="104" t="s">
        <v>434</v>
      </c>
      <c r="E73" s="140">
        <v>123.2</v>
      </c>
      <c r="F73" s="197"/>
      <c r="G73" s="236"/>
      <c r="H73" s="235"/>
      <c r="I73" s="133"/>
      <c r="J73" s="133"/>
      <c r="K73" s="239"/>
      <c r="L73" s="236"/>
      <c r="M73" s="236"/>
      <c r="N73" s="236"/>
      <c r="O73" s="236"/>
      <c r="P73" s="236"/>
    </row>
    <row r="74" spans="1:16" s="139" customFormat="1" ht="15.75">
      <c r="A74" s="163" t="s">
        <v>624</v>
      </c>
      <c r="B74" s="79"/>
      <c r="C74" s="80" t="s">
        <v>904</v>
      </c>
      <c r="D74" s="104" t="s">
        <v>434</v>
      </c>
      <c r="E74" s="140">
        <v>3.9</v>
      </c>
      <c r="F74" s="133"/>
      <c r="G74" s="235"/>
      <c r="H74" s="235"/>
      <c r="I74" s="133"/>
      <c r="J74" s="133"/>
      <c r="K74" s="239"/>
      <c r="L74" s="236"/>
      <c r="M74" s="236"/>
      <c r="N74" s="236"/>
      <c r="O74" s="236"/>
      <c r="P74" s="236"/>
    </row>
    <row r="75" spans="1:16" s="139" customFormat="1" ht="15.75">
      <c r="A75" s="163" t="s">
        <v>626</v>
      </c>
      <c r="B75" s="79"/>
      <c r="C75" s="80" t="s">
        <v>905</v>
      </c>
      <c r="D75" s="104" t="s">
        <v>434</v>
      </c>
      <c r="E75" s="140">
        <v>3.2</v>
      </c>
      <c r="F75" s="197"/>
      <c r="G75" s="236"/>
      <c r="H75" s="235"/>
      <c r="I75" s="133"/>
      <c r="J75" s="133"/>
      <c r="K75" s="239"/>
      <c r="L75" s="236"/>
      <c r="M75" s="236"/>
      <c r="N75" s="236"/>
      <c r="O75" s="236"/>
      <c r="P75" s="236"/>
    </row>
    <row r="76" spans="1:16" s="139" customFormat="1" ht="63">
      <c r="A76" s="163" t="s">
        <v>628</v>
      </c>
      <c r="B76" s="79"/>
      <c r="C76" s="80" t="s">
        <v>880</v>
      </c>
      <c r="D76" s="104" t="s">
        <v>881</v>
      </c>
      <c r="E76" s="140">
        <v>4</v>
      </c>
      <c r="F76" s="197"/>
      <c r="G76" s="235"/>
      <c r="H76" s="235"/>
      <c r="I76" s="133"/>
      <c r="J76" s="133"/>
      <c r="K76" s="239"/>
      <c r="L76" s="236"/>
      <c r="M76" s="236"/>
      <c r="N76" s="236"/>
      <c r="O76" s="236"/>
      <c r="P76" s="236"/>
    </row>
    <row r="77" spans="1:16" s="136" customFormat="1" ht="66.75" customHeight="1">
      <c r="A77" s="163" t="s">
        <v>630</v>
      </c>
      <c r="B77" s="79"/>
      <c r="C77" s="80" t="s">
        <v>906</v>
      </c>
      <c r="D77" s="104" t="s">
        <v>273</v>
      </c>
      <c r="E77" s="140">
        <v>1</v>
      </c>
      <c r="F77" s="133"/>
      <c r="G77" s="235"/>
      <c r="H77" s="235"/>
      <c r="I77" s="133"/>
      <c r="J77" s="133"/>
      <c r="K77" s="239"/>
      <c r="L77" s="236"/>
      <c r="M77" s="236"/>
      <c r="N77" s="236"/>
      <c r="O77" s="236"/>
      <c r="P77" s="236"/>
    </row>
    <row r="78" spans="1:16" s="139" customFormat="1" ht="66.75" customHeight="1">
      <c r="A78" s="163" t="s">
        <v>632</v>
      </c>
      <c r="B78" s="79"/>
      <c r="C78" s="80" t="s">
        <v>883</v>
      </c>
      <c r="D78" s="104" t="s">
        <v>273</v>
      </c>
      <c r="E78" s="140">
        <v>2</v>
      </c>
      <c r="F78" s="197"/>
      <c r="G78" s="235"/>
      <c r="H78" s="235"/>
      <c r="I78" s="133"/>
      <c r="J78" s="133"/>
      <c r="K78" s="239"/>
      <c r="L78" s="236"/>
      <c r="M78" s="236"/>
      <c r="N78" s="236"/>
      <c r="O78" s="236"/>
      <c r="P78" s="236"/>
    </row>
    <row r="79" spans="1:16" s="139" customFormat="1" ht="66" customHeight="1">
      <c r="A79" s="163" t="s">
        <v>634</v>
      </c>
      <c r="B79" s="79"/>
      <c r="C79" s="80" t="s">
        <v>884</v>
      </c>
      <c r="D79" s="104" t="s">
        <v>273</v>
      </c>
      <c r="E79" s="140">
        <v>2</v>
      </c>
      <c r="F79" s="133"/>
      <c r="G79" s="235"/>
      <c r="H79" s="235"/>
      <c r="I79" s="133"/>
      <c r="J79" s="133"/>
      <c r="K79" s="239"/>
      <c r="L79" s="236"/>
      <c r="M79" s="236"/>
      <c r="N79" s="236"/>
      <c r="O79" s="236"/>
      <c r="P79" s="236"/>
    </row>
    <row r="80" spans="1:16" s="139" customFormat="1" ht="67.5" customHeight="1">
      <c r="A80" s="163" t="s">
        <v>636</v>
      </c>
      <c r="B80" s="79"/>
      <c r="C80" s="80" t="s">
        <v>907</v>
      </c>
      <c r="D80" s="104" t="s">
        <v>273</v>
      </c>
      <c r="E80" s="140">
        <v>4</v>
      </c>
      <c r="F80" s="133"/>
      <c r="G80" s="235"/>
      <c r="H80" s="235"/>
      <c r="I80" s="133"/>
      <c r="J80" s="133"/>
      <c r="K80" s="239"/>
      <c r="L80" s="236"/>
      <c r="M80" s="236"/>
      <c r="N80" s="236"/>
      <c r="O80" s="236"/>
      <c r="P80" s="236"/>
    </row>
    <row r="81" spans="1:16" s="139" customFormat="1" ht="110.25">
      <c r="A81" s="163" t="s">
        <v>638</v>
      </c>
      <c r="B81" s="79"/>
      <c r="C81" s="80" t="s">
        <v>886</v>
      </c>
      <c r="D81" s="104" t="s">
        <v>273</v>
      </c>
      <c r="E81" s="140">
        <v>3</v>
      </c>
      <c r="F81" s="133"/>
      <c r="G81" s="235"/>
      <c r="H81" s="235"/>
      <c r="I81" s="133"/>
      <c r="J81" s="133"/>
      <c r="K81" s="239"/>
      <c r="L81" s="236"/>
      <c r="M81" s="236"/>
      <c r="N81" s="236"/>
      <c r="O81" s="236"/>
      <c r="P81" s="236"/>
    </row>
    <row r="82" spans="1:16" s="139" customFormat="1" ht="63">
      <c r="A82" s="163" t="s">
        <v>640</v>
      </c>
      <c r="B82" s="79"/>
      <c r="C82" s="80" t="s">
        <v>908</v>
      </c>
      <c r="D82" s="104" t="s">
        <v>273</v>
      </c>
      <c r="E82" s="140">
        <v>1</v>
      </c>
      <c r="F82" s="133"/>
      <c r="G82" s="235"/>
      <c r="H82" s="235"/>
      <c r="I82" s="133"/>
      <c r="J82" s="133"/>
      <c r="K82" s="239"/>
      <c r="L82" s="236"/>
      <c r="M82" s="236"/>
      <c r="N82" s="236"/>
      <c r="O82" s="236"/>
      <c r="P82" s="236"/>
    </row>
    <row r="83" spans="1:16" s="139" customFormat="1" ht="63">
      <c r="A83" s="163" t="s">
        <v>642</v>
      </c>
      <c r="B83" s="79"/>
      <c r="C83" s="80" t="s">
        <v>909</v>
      </c>
      <c r="D83" s="104" t="s">
        <v>273</v>
      </c>
      <c r="E83" s="140">
        <v>2</v>
      </c>
      <c r="F83" s="197"/>
      <c r="G83" s="235"/>
      <c r="H83" s="235"/>
      <c r="I83" s="133"/>
      <c r="J83" s="133"/>
      <c r="K83" s="239"/>
      <c r="L83" s="236"/>
      <c r="M83" s="236"/>
      <c r="N83" s="236"/>
      <c r="O83" s="236"/>
      <c r="P83" s="236"/>
    </row>
    <row r="84" spans="1:16" s="139" customFormat="1" ht="63">
      <c r="A84" s="163" t="s">
        <v>644</v>
      </c>
      <c r="B84" s="79"/>
      <c r="C84" s="80" t="s">
        <v>910</v>
      </c>
      <c r="D84" s="104" t="s">
        <v>273</v>
      </c>
      <c r="E84" s="140">
        <v>2</v>
      </c>
      <c r="F84" s="197"/>
      <c r="G84" s="235"/>
      <c r="H84" s="235"/>
      <c r="I84" s="133"/>
      <c r="J84" s="133"/>
      <c r="K84" s="239"/>
      <c r="L84" s="236"/>
      <c r="M84" s="236"/>
      <c r="N84" s="236"/>
      <c r="O84" s="236"/>
      <c r="P84" s="236"/>
    </row>
    <row r="85" spans="1:16" s="139" customFormat="1" ht="31.5">
      <c r="A85" s="163" t="s">
        <v>646</v>
      </c>
      <c r="B85" s="79"/>
      <c r="C85" s="80" t="s">
        <v>893</v>
      </c>
      <c r="D85" s="202" t="s">
        <v>310</v>
      </c>
      <c r="E85" s="197">
        <v>6</v>
      </c>
      <c r="F85" s="82"/>
      <c r="G85" s="235"/>
      <c r="H85" s="235"/>
      <c r="I85" s="89"/>
      <c r="J85" s="89"/>
      <c r="K85" s="239"/>
      <c r="L85" s="236"/>
      <c r="M85" s="236"/>
      <c r="N85" s="236"/>
      <c r="O85" s="236"/>
      <c r="P85" s="236"/>
    </row>
    <row r="86" spans="1:16" s="139" customFormat="1" ht="50.25" customHeight="1">
      <c r="A86" s="163" t="s">
        <v>648</v>
      </c>
      <c r="B86" s="79"/>
      <c r="C86" s="80" t="s">
        <v>894</v>
      </c>
      <c r="D86" s="202" t="s">
        <v>279</v>
      </c>
      <c r="E86" s="197">
        <v>391.3</v>
      </c>
      <c r="F86" s="82"/>
      <c r="G86" s="235"/>
      <c r="H86" s="235"/>
      <c r="I86" s="82"/>
      <c r="J86" s="247"/>
      <c r="K86" s="239"/>
      <c r="L86" s="236"/>
      <c r="M86" s="236"/>
      <c r="N86" s="236"/>
      <c r="O86" s="236"/>
      <c r="P86" s="236"/>
    </row>
    <row r="87" spans="1:16" s="139" customFormat="1" ht="31.5">
      <c r="A87" s="163" t="s">
        <v>650</v>
      </c>
      <c r="B87" s="79"/>
      <c r="C87" s="80" t="s">
        <v>895</v>
      </c>
      <c r="D87" s="202" t="s">
        <v>273</v>
      </c>
      <c r="E87" s="197">
        <v>1</v>
      </c>
      <c r="F87" s="197"/>
      <c r="G87" s="235"/>
      <c r="H87" s="235"/>
      <c r="I87" s="133"/>
      <c r="J87" s="247"/>
      <c r="K87" s="239"/>
      <c r="L87" s="236"/>
      <c r="M87" s="236"/>
      <c r="N87" s="236"/>
      <c r="O87" s="236"/>
      <c r="P87" s="236"/>
    </row>
    <row r="88" spans="1:16" s="139" customFormat="1" ht="31.5">
      <c r="A88" s="163" t="s">
        <v>652</v>
      </c>
      <c r="B88" s="79"/>
      <c r="C88" s="80" t="s">
        <v>896</v>
      </c>
      <c r="D88" s="202" t="s">
        <v>276</v>
      </c>
      <c r="E88" s="197">
        <v>369.3</v>
      </c>
      <c r="F88" s="260"/>
      <c r="G88" s="235"/>
      <c r="H88" s="235"/>
      <c r="I88" s="133"/>
      <c r="J88" s="133"/>
      <c r="K88" s="239"/>
      <c r="L88" s="236"/>
      <c r="M88" s="236"/>
      <c r="N88" s="236"/>
      <c r="O88" s="236"/>
      <c r="P88" s="236"/>
    </row>
    <row r="89" spans="1:16" s="139" customFormat="1" ht="15.75">
      <c r="A89" s="163" t="s">
        <v>654</v>
      </c>
      <c r="B89" s="79"/>
      <c r="C89" s="80" t="s">
        <v>897</v>
      </c>
      <c r="D89" s="202" t="s">
        <v>434</v>
      </c>
      <c r="E89" s="197">
        <v>391.3</v>
      </c>
      <c r="F89" s="133"/>
      <c r="G89" s="235"/>
      <c r="H89" s="235"/>
      <c r="I89" s="133"/>
      <c r="J89" s="133"/>
      <c r="K89" s="239"/>
      <c r="L89" s="236"/>
      <c r="M89" s="236"/>
      <c r="N89" s="236"/>
      <c r="O89" s="236"/>
      <c r="P89" s="236"/>
    </row>
    <row r="90" spans="1:16" s="139" customFormat="1" ht="15.75">
      <c r="A90" s="163" t="s">
        <v>656</v>
      </c>
      <c r="B90" s="79"/>
      <c r="C90" s="80" t="s">
        <v>898</v>
      </c>
      <c r="D90" s="202" t="s">
        <v>434</v>
      </c>
      <c r="E90" s="197">
        <v>391.3</v>
      </c>
      <c r="F90" s="133"/>
      <c r="G90" s="235"/>
      <c r="H90" s="235"/>
      <c r="I90" s="133"/>
      <c r="J90" s="133"/>
      <c r="K90" s="239"/>
      <c r="L90" s="236"/>
      <c r="M90" s="236"/>
      <c r="N90" s="236"/>
      <c r="O90" s="236"/>
      <c r="P90" s="236"/>
    </row>
    <row r="91" spans="1:16" s="139" customFormat="1" ht="15.75">
      <c r="A91" s="163" t="s">
        <v>658</v>
      </c>
      <c r="B91" s="79"/>
      <c r="C91" s="80" t="s">
        <v>899</v>
      </c>
      <c r="D91" s="202" t="s">
        <v>434</v>
      </c>
      <c r="E91" s="197">
        <v>391.3</v>
      </c>
      <c r="F91" s="197"/>
      <c r="G91" s="235"/>
      <c r="H91" s="235"/>
      <c r="I91" s="133"/>
      <c r="J91" s="133"/>
      <c r="K91" s="239"/>
      <c r="L91" s="236"/>
      <c r="M91" s="236"/>
      <c r="N91" s="236"/>
      <c r="O91" s="236"/>
      <c r="P91" s="236"/>
    </row>
    <row r="92" spans="1:16" s="139" customFormat="1" ht="15.75">
      <c r="A92" s="163" t="s">
        <v>660</v>
      </c>
      <c r="B92" s="79"/>
      <c r="C92" s="80" t="s">
        <v>608</v>
      </c>
      <c r="D92" s="202" t="s">
        <v>279</v>
      </c>
      <c r="E92" s="197">
        <v>391.3</v>
      </c>
      <c r="F92" s="197"/>
      <c r="G92" s="235"/>
      <c r="H92" s="235"/>
      <c r="I92" s="133"/>
      <c r="J92" s="133"/>
      <c r="K92" s="239"/>
      <c r="L92" s="236"/>
      <c r="M92" s="236"/>
      <c r="N92" s="236"/>
      <c r="O92" s="236"/>
      <c r="P92" s="236"/>
    </row>
    <row r="93" spans="1:16" s="136" customFormat="1" ht="34.5" customHeight="1">
      <c r="A93" s="261"/>
      <c r="B93" s="262"/>
      <c r="C93" s="322" t="s">
        <v>911</v>
      </c>
      <c r="D93" s="322"/>
      <c r="E93" s="322"/>
      <c r="F93" s="140"/>
      <c r="G93" s="133"/>
      <c r="H93" s="140"/>
      <c r="I93" s="133"/>
      <c r="J93" s="133"/>
      <c r="K93" s="239"/>
      <c r="L93" s="234"/>
      <c r="M93" s="234"/>
      <c r="N93" s="234"/>
      <c r="O93" s="234"/>
      <c r="P93" s="234"/>
    </row>
    <row r="94" spans="1:16" s="136" customFormat="1" ht="15.75">
      <c r="A94" s="163" t="s">
        <v>662</v>
      </c>
      <c r="B94" s="79"/>
      <c r="C94" s="80" t="s">
        <v>665</v>
      </c>
      <c r="D94" s="104" t="s">
        <v>276</v>
      </c>
      <c r="E94" s="140">
        <v>0.5</v>
      </c>
      <c r="F94" s="235"/>
      <c r="G94" s="235"/>
      <c r="H94" s="235"/>
      <c r="I94" s="133"/>
      <c r="J94" s="247"/>
      <c r="K94" s="239"/>
      <c r="L94" s="234"/>
      <c r="M94" s="234"/>
      <c r="N94" s="234"/>
      <c r="O94" s="234"/>
      <c r="P94" s="234"/>
    </row>
    <row r="95" spans="1:16" s="136" customFormat="1" ht="15.75">
      <c r="A95" s="163" t="s">
        <v>664</v>
      </c>
      <c r="B95" s="79"/>
      <c r="C95" s="80" t="s">
        <v>667</v>
      </c>
      <c r="D95" s="104" t="s">
        <v>276</v>
      </c>
      <c r="E95" s="140">
        <v>2.7</v>
      </c>
      <c r="F95" s="235"/>
      <c r="G95" s="235"/>
      <c r="H95" s="235"/>
      <c r="I95" s="133"/>
      <c r="J95" s="247"/>
      <c r="K95" s="239"/>
      <c r="L95" s="234"/>
      <c r="M95" s="234"/>
      <c r="N95" s="234"/>
      <c r="O95" s="234"/>
      <c r="P95" s="234"/>
    </row>
    <row r="96" spans="1:16" s="136" customFormat="1" ht="15.75">
      <c r="A96" s="163" t="s">
        <v>666</v>
      </c>
      <c r="B96" s="79"/>
      <c r="C96" s="80" t="s">
        <v>669</v>
      </c>
      <c r="D96" s="104" t="s">
        <v>276</v>
      </c>
      <c r="E96" s="140">
        <v>10.9</v>
      </c>
      <c r="F96" s="133"/>
      <c r="G96" s="235"/>
      <c r="H96" s="235"/>
      <c r="I96" s="133"/>
      <c r="J96" s="133"/>
      <c r="K96" s="239"/>
      <c r="L96" s="234"/>
      <c r="M96" s="234"/>
      <c r="N96" s="234"/>
      <c r="O96" s="234"/>
      <c r="P96" s="234"/>
    </row>
    <row r="97" spans="1:16" s="136" customFormat="1" ht="15.75">
      <c r="A97" s="163" t="s">
        <v>668</v>
      </c>
      <c r="B97" s="79"/>
      <c r="C97" s="80" t="s">
        <v>661</v>
      </c>
      <c r="D97" s="104" t="s">
        <v>276</v>
      </c>
      <c r="E97" s="140">
        <v>17.8</v>
      </c>
      <c r="F97" s="133"/>
      <c r="G97" s="235"/>
      <c r="H97" s="235"/>
      <c r="I97" s="133"/>
      <c r="J97" s="133"/>
      <c r="K97" s="239"/>
      <c r="L97" s="234"/>
      <c r="M97" s="234"/>
      <c r="N97" s="234"/>
      <c r="O97" s="234"/>
      <c r="P97" s="234"/>
    </row>
    <row r="98" spans="1:16" s="136" customFormat="1" ht="34.5" customHeight="1">
      <c r="A98" s="261"/>
      <c r="B98" s="262"/>
      <c r="C98" s="322" t="s">
        <v>912</v>
      </c>
      <c r="D98" s="322"/>
      <c r="E98" s="322"/>
      <c r="F98" s="140"/>
      <c r="G98" s="133"/>
      <c r="H98" s="140"/>
      <c r="I98" s="133"/>
      <c r="J98" s="133"/>
      <c r="K98" s="239"/>
      <c r="L98" s="234"/>
      <c r="M98" s="234"/>
      <c r="N98" s="234"/>
      <c r="O98" s="234"/>
      <c r="P98" s="234"/>
    </row>
    <row r="99" spans="1:16" s="139" customFormat="1" ht="15.75">
      <c r="A99" s="163" t="s">
        <v>670</v>
      </c>
      <c r="B99" s="79"/>
      <c r="C99" s="80" t="s">
        <v>674</v>
      </c>
      <c r="D99" s="202" t="s">
        <v>276</v>
      </c>
      <c r="E99" s="197">
        <v>57.63</v>
      </c>
      <c r="F99" s="197"/>
      <c r="G99" s="236"/>
      <c r="H99" s="235"/>
      <c r="I99" s="133"/>
      <c r="J99" s="133"/>
      <c r="K99" s="239"/>
      <c r="L99" s="236"/>
      <c r="M99" s="236"/>
      <c r="N99" s="236"/>
      <c r="O99" s="236"/>
      <c r="P99" s="236"/>
    </row>
    <row r="100" spans="1:16" s="139" customFormat="1" ht="15.75">
      <c r="A100" s="163" t="s">
        <v>671</v>
      </c>
      <c r="B100" s="79"/>
      <c r="C100" s="80" t="s">
        <v>676</v>
      </c>
      <c r="D100" s="202" t="s">
        <v>276</v>
      </c>
      <c r="E100" s="197">
        <v>1018.47</v>
      </c>
      <c r="F100" s="260"/>
      <c r="G100" s="235"/>
      <c r="H100" s="235"/>
      <c r="I100" s="133"/>
      <c r="J100" s="133"/>
      <c r="K100" s="239"/>
      <c r="L100" s="236"/>
      <c r="M100" s="236"/>
      <c r="N100" s="236"/>
      <c r="O100" s="236"/>
      <c r="P100" s="236"/>
    </row>
    <row r="101" spans="1:16" s="139" customFormat="1" ht="31.5">
      <c r="A101" s="163" t="s">
        <v>673</v>
      </c>
      <c r="B101" s="79"/>
      <c r="C101" s="80" t="s">
        <v>560</v>
      </c>
      <c r="D101" s="202" t="s">
        <v>284</v>
      </c>
      <c r="E101" s="197">
        <v>3.5</v>
      </c>
      <c r="F101" s="234"/>
      <c r="G101" s="235"/>
      <c r="H101" s="235"/>
      <c r="I101" s="234"/>
      <c r="J101" s="234"/>
      <c r="K101" s="239"/>
      <c r="L101" s="236"/>
      <c r="M101" s="236"/>
      <c r="N101" s="236"/>
      <c r="O101" s="236"/>
      <c r="P101" s="236"/>
    </row>
    <row r="102" spans="1:16" s="139" customFormat="1" ht="15.75">
      <c r="A102" s="163" t="s">
        <v>675</v>
      </c>
      <c r="B102" s="79"/>
      <c r="C102" s="80" t="s">
        <v>661</v>
      </c>
      <c r="D102" s="202" t="s">
        <v>276</v>
      </c>
      <c r="E102" s="197">
        <v>1393.06</v>
      </c>
      <c r="F102" s="260"/>
      <c r="G102" s="235"/>
      <c r="H102" s="235"/>
      <c r="I102" s="133"/>
      <c r="J102" s="133"/>
      <c r="K102" s="239"/>
      <c r="L102" s="236"/>
      <c r="M102" s="236"/>
      <c r="N102" s="236"/>
      <c r="O102" s="236"/>
      <c r="P102" s="236"/>
    </row>
    <row r="103" spans="1:16" s="139" customFormat="1" ht="84" customHeight="1">
      <c r="A103" s="254" t="s">
        <v>447</v>
      </c>
      <c r="B103" s="254"/>
      <c r="C103" s="320" t="s">
        <v>913</v>
      </c>
      <c r="D103" s="320"/>
      <c r="E103" s="320"/>
      <c r="F103" s="232"/>
      <c r="G103" s="232"/>
      <c r="H103" s="232"/>
      <c r="I103" s="232"/>
      <c r="J103" s="232"/>
      <c r="K103" s="232"/>
      <c r="L103" s="232"/>
      <c r="M103" s="232"/>
      <c r="N103" s="232"/>
      <c r="O103" s="232"/>
      <c r="P103" s="232"/>
    </row>
    <row r="104" spans="1:16" s="139" customFormat="1" ht="66.75" customHeight="1">
      <c r="A104" s="163" t="s">
        <v>449</v>
      </c>
      <c r="B104" s="79"/>
      <c r="C104" s="80" t="s">
        <v>543</v>
      </c>
      <c r="D104" s="104" t="s">
        <v>279</v>
      </c>
      <c r="E104" s="140">
        <v>163.6</v>
      </c>
      <c r="F104" s="235"/>
      <c r="G104" s="235"/>
      <c r="H104" s="235"/>
      <c r="I104" s="133"/>
      <c r="J104" s="256"/>
      <c r="K104" s="239"/>
      <c r="L104" s="236"/>
      <c r="M104" s="236"/>
      <c r="N104" s="236"/>
      <c r="O104" s="236"/>
      <c r="P104" s="236"/>
    </row>
    <row r="105" spans="1:16" s="139" customFormat="1" ht="66" customHeight="1">
      <c r="A105" s="163" t="s">
        <v>452</v>
      </c>
      <c r="B105" s="79"/>
      <c r="C105" s="80" t="s">
        <v>544</v>
      </c>
      <c r="D105" s="104" t="s">
        <v>279</v>
      </c>
      <c r="E105" s="140">
        <v>681.9</v>
      </c>
      <c r="F105" s="235"/>
      <c r="G105" s="235"/>
      <c r="H105" s="235"/>
      <c r="I105" s="133"/>
      <c r="J105" s="247"/>
      <c r="K105" s="239"/>
      <c r="L105" s="236"/>
      <c r="M105" s="236"/>
      <c r="N105" s="236"/>
      <c r="O105" s="236"/>
      <c r="P105" s="236"/>
    </row>
    <row r="106" spans="1:16" s="139" customFormat="1" ht="31.5">
      <c r="A106" s="163" t="s">
        <v>454</v>
      </c>
      <c r="B106" s="79"/>
      <c r="C106" s="80" t="s">
        <v>819</v>
      </c>
      <c r="D106" s="104" t="s">
        <v>620</v>
      </c>
      <c r="E106" s="140">
        <v>3</v>
      </c>
      <c r="F106" s="82"/>
      <c r="G106" s="235"/>
      <c r="H106" s="235"/>
      <c r="I106" s="82"/>
      <c r="J106" s="247"/>
      <c r="K106" s="239"/>
      <c r="L106" s="236"/>
      <c r="M106" s="236"/>
      <c r="N106" s="236"/>
      <c r="O106" s="236"/>
      <c r="P106" s="236"/>
    </row>
    <row r="107" spans="1:16" s="139" customFormat="1" ht="52.5" customHeight="1">
      <c r="A107" s="163" t="s">
        <v>456</v>
      </c>
      <c r="B107" s="79"/>
      <c r="C107" s="80" t="s">
        <v>619</v>
      </c>
      <c r="D107" s="104" t="s">
        <v>620</v>
      </c>
      <c r="E107" s="140">
        <v>39</v>
      </c>
      <c r="F107" s="82"/>
      <c r="G107" s="235"/>
      <c r="H107" s="235"/>
      <c r="I107" s="82"/>
      <c r="J107" s="247"/>
      <c r="K107" s="239"/>
      <c r="L107" s="236"/>
      <c r="M107" s="236"/>
      <c r="N107" s="236"/>
      <c r="O107" s="236"/>
      <c r="P107" s="236"/>
    </row>
    <row r="108" spans="1:16" s="139" customFormat="1" ht="31.5">
      <c r="A108" s="163" t="s">
        <v>458</v>
      </c>
      <c r="B108" s="79"/>
      <c r="C108" s="80" t="s">
        <v>874</v>
      </c>
      <c r="D108" s="104" t="s">
        <v>434</v>
      </c>
      <c r="E108" s="140">
        <v>35.1</v>
      </c>
      <c r="F108" s="133"/>
      <c r="G108" s="235"/>
      <c r="H108" s="235"/>
      <c r="I108" s="133"/>
      <c r="J108" s="133"/>
      <c r="K108" s="239"/>
      <c r="L108" s="236"/>
      <c r="M108" s="236"/>
      <c r="N108" s="236"/>
      <c r="O108" s="236"/>
      <c r="P108" s="236"/>
    </row>
    <row r="109" spans="1:16" s="139" customFormat="1" ht="15.75">
      <c r="A109" s="163" t="s">
        <v>460</v>
      </c>
      <c r="B109" s="79"/>
      <c r="C109" s="80" t="s">
        <v>875</v>
      </c>
      <c r="D109" s="104" t="s">
        <v>434</v>
      </c>
      <c r="E109" s="140">
        <v>142.7</v>
      </c>
      <c r="F109" s="197"/>
      <c r="G109" s="235"/>
      <c r="H109" s="235"/>
      <c r="I109" s="133"/>
      <c r="J109" s="133"/>
      <c r="K109" s="239"/>
      <c r="L109" s="236"/>
      <c r="M109" s="236"/>
      <c r="N109" s="236"/>
      <c r="O109" s="236"/>
      <c r="P109" s="236"/>
    </row>
    <row r="110" spans="1:16" s="139" customFormat="1" ht="15.75">
      <c r="A110" s="163" t="s">
        <v>462</v>
      </c>
      <c r="B110" s="79"/>
      <c r="C110" s="80" t="s">
        <v>876</v>
      </c>
      <c r="D110" s="104" t="s">
        <v>434</v>
      </c>
      <c r="E110" s="140">
        <v>108.3</v>
      </c>
      <c r="F110" s="140"/>
      <c r="G110" s="234"/>
      <c r="H110" s="235"/>
      <c r="I110" s="133"/>
      <c r="J110" s="133"/>
      <c r="K110" s="239"/>
      <c r="L110" s="236"/>
      <c r="M110" s="236"/>
      <c r="N110" s="236"/>
      <c r="O110" s="236"/>
      <c r="P110" s="236"/>
    </row>
    <row r="111" spans="1:16" s="139" customFormat="1" ht="15.75">
      <c r="A111" s="163" t="s">
        <v>464</v>
      </c>
      <c r="B111" s="79"/>
      <c r="C111" s="80" t="s">
        <v>614</v>
      </c>
      <c r="D111" s="104" t="s">
        <v>434</v>
      </c>
      <c r="E111" s="140">
        <v>310.5</v>
      </c>
      <c r="F111" s="234"/>
      <c r="G111" s="235"/>
      <c r="H111" s="235"/>
      <c r="I111" s="234"/>
      <c r="J111" s="234"/>
      <c r="K111" s="133"/>
      <c r="L111" s="236"/>
      <c r="M111" s="236"/>
      <c r="N111" s="236"/>
      <c r="O111" s="236"/>
      <c r="P111" s="236"/>
    </row>
    <row r="112" spans="1:16" s="139" customFormat="1" ht="15.75">
      <c r="A112" s="163" t="s">
        <v>465</v>
      </c>
      <c r="B112" s="79"/>
      <c r="C112" s="80" t="s">
        <v>903</v>
      </c>
      <c r="D112" s="104" t="s">
        <v>434</v>
      </c>
      <c r="E112" s="140">
        <v>139.7</v>
      </c>
      <c r="F112" s="197"/>
      <c r="G112" s="236"/>
      <c r="H112" s="235"/>
      <c r="I112" s="133"/>
      <c r="J112" s="133"/>
      <c r="K112" s="239"/>
      <c r="L112" s="236"/>
      <c r="M112" s="236"/>
      <c r="N112" s="236"/>
      <c r="O112" s="236"/>
      <c r="P112" s="236"/>
    </row>
    <row r="113" spans="1:16" s="139" customFormat="1" ht="15.75">
      <c r="A113" s="163" t="s">
        <v>467</v>
      </c>
      <c r="B113" s="79"/>
      <c r="C113" s="80" t="s">
        <v>877</v>
      </c>
      <c r="D113" s="104" t="s">
        <v>434</v>
      </c>
      <c r="E113" s="140">
        <v>27.7</v>
      </c>
      <c r="F113" s="197"/>
      <c r="G113" s="236"/>
      <c r="H113" s="235"/>
      <c r="I113" s="133"/>
      <c r="J113" s="133"/>
      <c r="K113" s="239"/>
      <c r="L113" s="236"/>
      <c r="M113" s="236"/>
      <c r="N113" s="236"/>
      <c r="O113" s="236"/>
      <c r="P113" s="236"/>
    </row>
    <row r="114" spans="1:16" s="139" customFormat="1" ht="15.75">
      <c r="A114" s="163" t="s">
        <v>469</v>
      </c>
      <c r="B114" s="79"/>
      <c r="C114" s="80" t="s">
        <v>904</v>
      </c>
      <c r="D114" s="104" t="s">
        <v>434</v>
      </c>
      <c r="E114" s="140">
        <v>3.8</v>
      </c>
      <c r="F114" s="133"/>
      <c r="G114" s="235"/>
      <c r="H114" s="235"/>
      <c r="I114" s="133"/>
      <c r="J114" s="133"/>
      <c r="K114" s="239"/>
      <c r="L114" s="236"/>
      <c r="M114" s="236"/>
      <c r="N114" s="236"/>
      <c r="O114" s="236"/>
      <c r="P114" s="236"/>
    </row>
    <row r="115" spans="1:16" s="139" customFormat="1" ht="15.75">
      <c r="A115" s="163" t="s">
        <v>471</v>
      </c>
      <c r="B115" s="79"/>
      <c r="C115" s="80" t="s">
        <v>914</v>
      </c>
      <c r="D115" s="104" t="s">
        <v>434</v>
      </c>
      <c r="E115" s="140">
        <v>6.6</v>
      </c>
      <c r="F115" s="197"/>
      <c r="G115" s="236"/>
      <c r="H115" s="235"/>
      <c r="I115" s="133"/>
      <c r="J115" s="133"/>
      <c r="K115" s="239"/>
      <c r="L115" s="236"/>
      <c r="M115" s="236"/>
      <c r="N115" s="236"/>
      <c r="O115" s="236"/>
      <c r="P115" s="236"/>
    </row>
    <row r="116" spans="1:16" s="139" customFormat="1" ht="15.75">
      <c r="A116" s="163" t="s">
        <v>473</v>
      </c>
      <c r="B116" s="79"/>
      <c r="C116" s="80" t="s">
        <v>915</v>
      </c>
      <c r="D116" s="104" t="s">
        <v>434</v>
      </c>
      <c r="E116" s="140">
        <v>4.1</v>
      </c>
      <c r="F116" s="197"/>
      <c r="G116" s="236"/>
      <c r="H116" s="235"/>
      <c r="I116" s="133"/>
      <c r="J116" s="133"/>
      <c r="K116" s="239"/>
      <c r="L116" s="236"/>
      <c r="M116" s="236"/>
      <c r="N116" s="236"/>
      <c r="O116" s="236"/>
      <c r="P116" s="236"/>
    </row>
    <row r="117" spans="1:16" s="139" customFormat="1" ht="15.75">
      <c r="A117" s="163" t="s">
        <v>475</v>
      </c>
      <c r="B117" s="79"/>
      <c r="C117" s="80" t="s">
        <v>615</v>
      </c>
      <c r="D117" s="104" t="s">
        <v>434</v>
      </c>
      <c r="E117" s="140">
        <v>2.5</v>
      </c>
      <c r="F117" s="197"/>
      <c r="G117" s="236"/>
      <c r="H117" s="235"/>
      <c r="I117" s="133"/>
      <c r="J117" s="133"/>
      <c r="K117" s="239"/>
      <c r="L117" s="236"/>
      <c r="M117" s="236"/>
      <c r="N117" s="236"/>
      <c r="O117" s="236"/>
      <c r="P117" s="236"/>
    </row>
    <row r="118" spans="1:16" s="139" customFormat="1" ht="15.75">
      <c r="A118" s="163" t="s">
        <v>477</v>
      </c>
      <c r="B118" s="79"/>
      <c r="C118" s="80" t="s">
        <v>916</v>
      </c>
      <c r="D118" s="104" t="s">
        <v>434</v>
      </c>
      <c r="E118" s="140">
        <v>11.9</v>
      </c>
      <c r="F118" s="197"/>
      <c r="G118" s="236"/>
      <c r="H118" s="235"/>
      <c r="I118" s="133"/>
      <c r="J118" s="133"/>
      <c r="K118" s="239"/>
      <c r="L118" s="236"/>
      <c r="M118" s="236"/>
      <c r="N118" s="236"/>
      <c r="O118" s="236"/>
      <c r="P118" s="236"/>
    </row>
    <row r="119" spans="1:16" s="139" customFormat="1" ht="15.75">
      <c r="A119" s="163" t="s">
        <v>479</v>
      </c>
      <c r="B119" s="79"/>
      <c r="C119" s="80" t="s">
        <v>917</v>
      </c>
      <c r="D119" s="104" t="s">
        <v>434</v>
      </c>
      <c r="E119" s="140">
        <v>20</v>
      </c>
      <c r="F119" s="197"/>
      <c r="G119" s="236"/>
      <c r="H119" s="235"/>
      <c r="I119" s="133"/>
      <c r="J119" s="133"/>
      <c r="K119" s="239"/>
      <c r="L119" s="236"/>
      <c r="M119" s="236"/>
      <c r="N119" s="236"/>
      <c r="O119" s="236"/>
      <c r="P119" s="236"/>
    </row>
    <row r="120" spans="1:16" s="139" customFormat="1" ht="15.75">
      <c r="A120" s="163" t="s">
        <v>481</v>
      </c>
      <c r="B120" s="79"/>
      <c r="C120" s="80" t="s">
        <v>918</v>
      </c>
      <c r="D120" s="104" t="s">
        <v>434</v>
      </c>
      <c r="E120" s="140">
        <v>28</v>
      </c>
      <c r="F120" s="197"/>
      <c r="G120" s="236"/>
      <c r="H120" s="235"/>
      <c r="I120" s="133"/>
      <c r="J120" s="133"/>
      <c r="K120" s="239"/>
      <c r="L120" s="236"/>
      <c r="M120" s="236"/>
      <c r="N120" s="236"/>
      <c r="O120" s="236"/>
      <c r="P120" s="236"/>
    </row>
    <row r="121" spans="1:16" s="139" customFormat="1" ht="15.75">
      <c r="A121" s="163" t="s">
        <v>483</v>
      </c>
      <c r="B121" s="79"/>
      <c r="C121" s="80" t="s">
        <v>919</v>
      </c>
      <c r="D121" s="104" t="s">
        <v>434</v>
      </c>
      <c r="E121" s="140">
        <v>4.6</v>
      </c>
      <c r="F121" s="197"/>
      <c r="G121" s="236"/>
      <c r="H121" s="235"/>
      <c r="I121" s="133"/>
      <c r="J121" s="133"/>
      <c r="K121" s="133"/>
      <c r="L121" s="236"/>
      <c r="M121" s="236"/>
      <c r="N121" s="236"/>
      <c r="O121" s="236"/>
      <c r="P121" s="236"/>
    </row>
    <row r="122" spans="1:16" s="139" customFormat="1" ht="66" customHeight="1">
      <c r="A122" s="163" t="s">
        <v>485</v>
      </c>
      <c r="B122" s="79"/>
      <c r="C122" s="80" t="s">
        <v>920</v>
      </c>
      <c r="D122" s="104" t="s">
        <v>273</v>
      </c>
      <c r="E122" s="140">
        <v>9</v>
      </c>
      <c r="F122" s="133"/>
      <c r="G122" s="235"/>
      <c r="H122" s="235"/>
      <c r="I122" s="133"/>
      <c r="J122" s="133"/>
      <c r="K122" s="239"/>
      <c r="L122" s="236"/>
      <c r="M122" s="236"/>
      <c r="N122" s="236"/>
      <c r="O122" s="236"/>
      <c r="P122" s="236"/>
    </row>
    <row r="123" spans="1:16" s="139" customFormat="1" ht="66" customHeight="1">
      <c r="A123" s="163" t="s">
        <v>487</v>
      </c>
      <c r="B123" s="79"/>
      <c r="C123" s="80" t="s">
        <v>921</v>
      </c>
      <c r="D123" s="104" t="s">
        <v>273</v>
      </c>
      <c r="E123" s="140">
        <v>2</v>
      </c>
      <c r="F123" s="133"/>
      <c r="G123" s="235"/>
      <c r="H123" s="235"/>
      <c r="I123" s="133"/>
      <c r="J123" s="133"/>
      <c r="K123" s="239"/>
      <c r="L123" s="236"/>
      <c r="M123" s="236"/>
      <c r="N123" s="236"/>
      <c r="O123" s="236"/>
      <c r="P123" s="236"/>
    </row>
    <row r="124" spans="1:16" s="139" customFormat="1" ht="68.25" customHeight="1">
      <c r="A124" s="163" t="s">
        <v>489</v>
      </c>
      <c r="B124" s="79"/>
      <c r="C124" s="80" t="s">
        <v>883</v>
      </c>
      <c r="D124" s="104" t="s">
        <v>273</v>
      </c>
      <c r="E124" s="140">
        <v>4</v>
      </c>
      <c r="F124" s="197"/>
      <c r="G124" s="235"/>
      <c r="H124" s="235"/>
      <c r="I124" s="133"/>
      <c r="J124" s="133"/>
      <c r="K124" s="239"/>
      <c r="L124" s="236"/>
      <c r="M124" s="236"/>
      <c r="N124" s="236"/>
      <c r="O124" s="236"/>
      <c r="P124" s="236"/>
    </row>
    <row r="125" spans="1:16" s="139" customFormat="1" ht="67.5" customHeight="1">
      <c r="A125" s="163" t="s">
        <v>491</v>
      </c>
      <c r="B125" s="79"/>
      <c r="C125" s="80" t="s">
        <v>922</v>
      </c>
      <c r="D125" s="104" t="s">
        <v>273</v>
      </c>
      <c r="E125" s="140">
        <v>8</v>
      </c>
      <c r="F125" s="133"/>
      <c r="G125" s="235"/>
      <c r="H125" s="235"/>
      <c r="I125" s="133"/>
      <c r="J125" s="133"/>
      <c r="K125" s="239"/>
      <c r="L125" s="236"/>
      <c r="M125" s="236"/>
      <c r="N125" s="236"/>
      <c r="O125" s="236"/>
      <c r="P125" s="236"/>
    </row>
    <row r="126" spans="1:16" s="139" customFormat="1" ht="66" customHeight="1">
      <c r="A126" s="163" t="s">
        <v>923</v>
      </c>
      <c r="B126" s="79"/>
      <c r="C126" s="80" t="s">
        <v>907</v>
      </c>
      <c r="D126" s="104" t="s">
        <v>273</v>
      </c>
      <c r="E126" s="140">
        <v>4</v>
      </c>
      <c r="F126" s="133"/>
      <c r="G126" s="235"/>
      <c r="H126" s="235"/>
      <c r="I126" s="133"/>
      <c r="J126" s="133"/>
      <c r="K126" s="239"/>
      <c r="L126" s="236"/>
      <c r="M126" s="236"/>
      <c r="N126" s="236"/>
      <c r="O126" s="236"/>
      <c r="P126" s="236"/>
    </row>
    <row r="127" spans="1:16" s="139" customFormat="1" ht="110.25">
      <c r="A127" s="163" t="s">
        <v>924</v>
      </c>
      <c r="B127" s="79"/>
      <c r="C127" s="80" t="s">
        <v>925</v>
      </c>
      <c r="D127" s="104" t="s">
        <v>273</v>
      </c>
      <c r="E127" s="140">
        <v>1</v>
      </c>
      <c r="F127" s="133"/>
      <c r="G127" s="235"/>
      <c r="H127" s="235"/>
      <c r="I127" s="133"/>
      <c r="J127" s="133"/>
      <c r="K127" s="239"/>
      <c r="L127" s="236"/>
      <c r="M127" s="236"/>
      <c r="N127" s="236"/>
      <c r="O127" s="236"/>
      <c r="P127" s="236"/>
    </row>
    <row r="128" spans="1:16" s="139" customFormat="1" ht="110.25">
      <c r="A128" s="163" t="s">
        <v>926</v>
      </c>
      <c r="B128" s="79"/>
      <c r="C128" s="80" t="s">
        <v>927</v>
      </c>
      <c r="D128" s="104" t="s">
        <v>273</v>
      </c>
      <c r="E128" s="140">
        <v>1</v>
      </c>
      <c r="F128" s="197"/>
      <c r="G128" s="235"/>
      <c r="H128" s="235"/>
      <c r="I128" s="133"/>
      <c r="J128" s="133"/>
      <c r="K128" s="239"/>
      <c r="L128" s="236"/>
      <c r="M128" s="236"/>
      <c r="N128" s="236"/>
      <c r="O128" s="236"/>
      <c r="P128" s="236"/>
    </row>
    <row r="129" spans="1:16" s="139" customFormat="1" ht="110.25">
      <c r="A129" s="163" t="s">
        <v>928</v>
      </c>
      <c r="B129" s="79"/>
      <c r="C129" s="80" t="s">
        <v>929</v>
      </c>
      <c r="D129" s="104" t="s">
        <v>273</v>
      </c>
      <c r="E129" s="140">
        <v>1</v>
      </c>
      <c r="F129" s="133"/>
      <c r="G129" s="235"/>
      <c r="H129" s="235"/>
      <c r="I129" s="133"/>
      <c r="J129" s="133"/>
      <c r="K129" s="239"/>
      <c r="L129" s="236"/>
      <c r="M129" s="236"/>
      <c r="N129" s="236"/>
      <c r="O129" s="236"/>
      <c r="P129" s="236"/>
    </row>
    <row r="130" spans="1:16" s="139" customFormat="1" ht="63">
      <c r="A130" s="163" t="s">
        <v>930</v>
      </c>
      <c r="B130" s="79"/>
      <c r="C130" s="80" t="s">
        <v>931</v>
      </c>
      <c r="D130" s="104" t="s">
        <v>273</v>
      </c>
      <c r="E130" s="140">
        <v>3</v>
      </c>
      <c r="F130" s="133"/>
      <c r="G130" s="235"/>
      <c r="H130" s="235"/>
      <c r="I130" s="133"/>
      <c r="J130" s="133"/>
      <c r="K130" s="239"/>
      <c r="L130" s="236"/>
      <c r="M130" s="236"/>
      <c r="N130" s="236"/>
      <c r="O130" s="236"/>
      <c r="P130" s="236"/>
    </row>
    <row r="131" spans="1:16" s="139" customFormat="1" ht="63">
      <c r="A131" s="163" t="s">
        <v>932</v>
      </c>
      <c r="B131" s="79"/>
      <c r="C131" s="80" t="s">
        <v>933</v>
      </c>
      <c r="D131" s="104" t="s">
        <v>273</v>
      </c>
      <c r="E131" s="140">
        <v>2</v>
      </c>
      <c r="F131" s="133"/>
      <c r="G131" s="235"/>
      <c r="H131" s="235"/>
      <c r="I131" s="133"/>
      <c r="J131" s="133"/>
      <c r="K131" s="239"/>
      <c r="L131" s="236"/>
      <c r="M131" s="236"/>
      <c r="N131" s="236"/>
      <c r="O131" s="236"/>
      <c r="P131" s="236"/>
    </row>
    <row r="132" spans="1:16" s="139" customFormat="1" ht="63">
      <c r="A132" s="163" t="s">
        <v>934</v>
      </c>
      <c r="B132" s="79"/>
      <c r="C132" s="80" t="s">
        <v>935</v>
      </c>
      <c r="D132" s="104" t="s">
        <v>273</v>
      </c>
      <c r="E132" s="140">
        <v>1</v>
      </c>
      <c r="F132" s="197"/>
      <c r="G132" s="235"/>
      <c r="H132" s="235"/>
      <c r="I132" s="133"/>
      <c r="J132" s="133"/>
      <c r="K132" s="239"/>
      <c r="L132" s="236"/>
      <c r="M132" s="236"/>
      <c r="N132" s="236"/>
      <c r="O132" s="236"/>
      <c r="P132" s="236"/>
    </row>
    <row r="133" spans="1:16" s="139" customFormat="1" ht="63">
      <c r="A133" s="163" t="s">
        <v>936</v>
      </c>
      <c r="B133" s="79"/>
      <c r="C133" s="80" t="s">
        <v>937</v>
      </c>
      <c r="D133" s="104" t="s">
        <v>273</v>
      </c>
      <c r="E133" s="140">
        <v>1</v>
      </c>
      <c r="F133" s="197"/>
      <c r="G133" s="235"/>
      <c r="H133" s="235"/>
      <c r="I133" s="133"/>
      <c r="J133" s="133"/>
      <c r="K133" s="239"/>
      <c r="L133" s="236"/>
      <c r="M133" s="236"/>
      <c r="N133" s="236"/>
      <c r="O133" s="236"/>
      <c r="P133" s="236"/>
    </row>
    <row r="134" spans="1:16" s="139" customFormat="1" ht="63">
      <c r="A134" s="163" t="s">
        <v>938</v>
      </c>
      <c r="B134" s="79"/>
      <c r="C134" s="80" t="s">
        <v>890</v>
      </c>
      <c r="D134" s="104" t="s">
        <v>273</v>
      </c>
      <c r="E134" s="140">
        <v>1</v>
      </c>
      <c r="F134" s="197"/>
      <c r="G134" s="235"/>
      <c r="H134" s="235"/>
      <c r="I134" s="133"/>
      <c r="J134" s="133"/>
      <c r="K134" s="239"/>
      <c r="L134" s="236"/>
      <c r="M134" s="236"/>
      <c r="N134" s="236"/>
      <c r="O134" s="236"/>
      <c r="P134" s="236"/>
    </row>
    <row r="135" spans="1:16" s="139" customFormat="1" ht="31.5">
      <c r="A135" s="163" t="s">
        <v>939</v>
      </c>
      <c r="B135" s="79"/>
      <c r="C135" s="80" t="s">
        <v>892</v>
      </c>
      <c r="D135" s="104" t="s">
        <v>310</v>
      </c>
      <c r="E135" s="140">
        <v>1</v>
      </c>
      <c r="F135" s="133"/>
      <c r="G135" s="235"/>
      <c r="H135" s="235"/>
      <c r="I135" s="133"/>
      <c r="J135" s="89"/>
      <c r="K135" s="239"/>
      <c r="L135" s="236"/>
      <c r="M135" s="236"/>
      <c r="N135" s="236"/>
      <c r="O135" s="236"/>
      <c r="P135" s="236"/>
    </row>
    <row r="136" spans="1:16" s="139" customFormat="1" ht="31.5">
      <c r="A136" s="163" t="s">
        <v>940</v>
      </c>
      <c r="B136" s="79"/>
      <c r="C136" s="80" t="s">
        <v>893</v>
      </c>
      <c r="D136" s="104" t="s">
        <v>310</v>
      </c>
      <c r="E136" s="140">
        <v>9</v>
      </c>
      <c r="F136" s="82"/>
      <c r="G136" s="235"/>
      <c r="H136" s="235"/>
      <c r="I136" s="89"/>
      <c r="J136" s="89"/>
      <c r="K136" s="239"/>
      <c r="L136" s="236"/>
      <c r="M136" s="236"/>
      <c r="N136" s="236"/>
      <c r="O136" s="236"/>
      <c r="P136" s="236"/>
    </row>
    <row r="137" spans="1:16" s="139" customFormat="1" ht="51" customHeight="1">
      <c r="A137" s="163" t="s">
        <v>941</v>
      </c>
      <c r="B137" s="79"/>
      <c r="C137" s="80" t="s">
        <v>894</v>
      </c>
      <c r="D137" s="202" t="s">
        <v>279</v>
      </c>
      <c r="E137" s="197">
        <v>845.5</v>
      </c>
      <c r="F137" s="82"/>
      <c r="G137" s="235"/>
      <c r="H137" s="235"/>
      <c r="I137" s="82"/>
      <c r="J137" s="247"/>
      <c r="K137" s="239"/>
      <c r="L137" s="236"/>
      <c r="M137" s="236"/>
      <c r="N137" s="236"/>
      <c r="O137" s="236"/>
      <c r="P137" s="236"/>
    </row>
    <row r="138" spans="1:16" s="139" customFormat="1" ht="31.5">
      <c r="A138" s="163" t="s">
        <v>942</v>
      </c>
      <c r="B138" s="79"/>
      <c r="C138" s="229" t="s">
        <v>895</v>
      </c>
      <c r="D138" s="202" t="s">
        <v>273</v>
      </c>
      <c r="E138" s="197">
        <v>1</v>
      </c>
      <c r="F138" s="197"/>
      <c r="G138" s="235"/>
      <c r="H138" s="235"/>
      <c r="I138" s="133"/>
      <c r="J138" s="247"/>
      <c r="K138" s="239"/>
      <c r="L138" s="236"/>
      <c r="M138" s="236"/>
      <c r="N138" s="236"/>
      <c r="O138" s="236"/>
      <c r="P138" s="236"/>
    </row>
    <row r="139" spans="1:16" s="139" customFormat="1" ht="31.5">
      <c r="A139" s="163" t="s">
        <v>943</v>
      </c>
      <c r="B139" s="79"/>
      <c r="C139" s="80" t="s">
        <v>896</v>
      </c>
      <c r="D139" s="202" t="s">
        <v>276</v>
      </c>
      <c r="E139" s="197">
        <v>800</v>
      </c>
      <c r="F139" s="260"/>
      <c r="G139" s="235"/>
      <c r="H139" s="235"/>
      <c r="I139" s="133"/>
      <c r="J139" s="133"/>
      <c r="K139" s="239"/>
      <c r="L139" s="236"/>
      <c r="M139" s="236"/>
      <c r="N139" s="236"/>
      <c r="O139" s="236"/>
      <c r="P139" s="236"/>
    </row>
    <row r="140" spans="1:16" s="139" customFormat="1" ht="15.75">
      <c r="A140" s="163" t="s">
        <v>944</v>
      </c>
      <c r="B140" s="79"/>
      <c r="C140" s="229" t="s">
        <v>945</v>
      </c>
      <c r="D140" s="202" t="s">
        <v>279</v>
      </c>
      <c r="E140" s="197">
        <v>6</v>
      </c>
      <c r="F140" s="265"/>
      <c r="G140" s="133"/>
      <c r="H140" s="235"/>
      <c r="I140" s="234"/>
      <c r="J140" s="235"/>
      <c r="K140" s="235"/>
      <c r="L140" s="236"/>
      <c r="M140" s="236"/>
      <c r="N140" s="236"/>
      <c r="O140" s="236"/>
      <c r="P140" s="236"/>
    </row>
    <row r="141" spans="1:16" s="139" customFormat="1" ht="15.75">
      <c r="A141" s="163" t="s">
        <v>946</v>
      </c>
      <c r="B141" s="79"/>
      <c r="C141" s="229" t="s">
        <v>947</v>
      </c>
      <c r="D141" s="202" t="s">
        <v>279</v>
      </c>
      <c r="E141" s="197">
        <v>3</v>
      </c>
      <c r="F141" s="265"/>
      <c r="G141" s="133"/>
      <c r="H141" s="235"/>
      <c r="I141" s="234"/>
      <c r="J141" s="235"/>
      <c r="K141" s="235"/>
      <c r="L141" s="236"/>
      <c r="M141" s="236"/>
      <c r="N141" s="236"/>
      <c r="O141" s="236"/>
      <c r="P141" s="236"/>
    </row>
    <row r="142" spans="1:16" s="139" customFormat="1" ht="15.75">
      <c r="A142" s="163" t="s">
        <v>948</v>
      </c>
      <c r="B142" s="79"/>
      <c r="C142" s="80" t="s">
        <v>897</v>
      </c>
      <c r="D142" s="202" t="s">
        <v>434</v>
      </c>
      <c r="E142" s="197">
        <v>845.5</v>
      </c>
      <c r="F142" s="133"/>
      <c r="G142" s="235"/>
      <c r="H142" s="235"/>
      <c r="I142" s="133"/>
      <c r="J142" s="133"/>
      <c r="K142" s="239"/>
      <c r="L142" s="236"/>
      <c r="M142" s="236"/>
      <c r="N142" s="236"/>
      <c r="O142" s="236"/>
      <c r="P142" s="236"/>
    </row>
    <row r="143" spans="1:16" s="139" customFormat="1" ht="15.75">
      <c r="A143" s="163" t="s">
        <v>949</v>
      </c>
      <c r="B143" s="79"/>
      <c r="C143" s="80" t="s">
        <v>898</v>
      </c>
      <c r="D143" s="202" t="s">
        <v>434</v>
      </c>
      <c r="E143" s="197">
        <v>845.5</v>
      </c>
      <c r="F143" s="133"/>
      <c r="G143" s="235"/>
      <c r="H143" s="235"/>
      <c r="I143" s="133"/>
      <c r="J143" s="133"/>
      <c r="K143" s="239"/>
      <c r="L143" s="236"/>
      <c r="M143" s="236"/>
      <c r="N143" s="236"/>
      <c r="O143" s="236"/>
      <c r="P143" s="236"/>
    </row>
    <row r="144" spans="1:16" s="139" customFormat="1" ht="15.75">
      <c r="A144" s="163" t="s">
        <v>950</v>
      </c>
      <c r="B144" s="79"/>
      <c r="C144" s="80" t="s">
        <v>899</v>
      </c>
      <c r="D144" s="202" t="s">
        <v>434</v>
      </c>
      <c r="E144" s="197">
        <v>845.5</v>
      </c>
      <c r="F144" s="197"/>
      <c r="G144" s="235"/>
      <c r="H144" s="235"/>
      <c r="I144" s="133"/>
      <c r="J144" s="133"/>
      <c r="K144" s="239"/>
      <c r="L144" s="236"/>
      <c r="M144" s="236"/>
      <c r="N144" s="236"/>
      <c r="O144" s="236"/>
      <c r="P144" s="236"/>
    </row>
    <row r="145" spans="1:18" s="136" customFormat="1" ht="33" customHeight="1">
      <c r="A145" s="261"/>
      <c r="B145" s="262"/>
      <c r="C145" s="322" t="s">
        <v>951</v>
      </c>
      <c r="D145" s="322"/>
      <c r="E145" s="322"/>
      <c r="F145" s="263"/>
      <c r="G145" s="263"/>
      <c r="H145" s="140"/>
      <c r="I145" s="133"/>
      <c r="J145" s="133"/>
      <c r="K145" s="239"/>
      <c r="L145" s="234"/>
      <c r="M145" s="234"/>
      <c r="N145" s="234"/>
      <c r="O145" s="234"/>
      <c r="P145" s="234"/>
      <c r="R145" s="255"/>
    </row>
    <row r="146" spans="1:18" s="136" customFormat="1" ht="15.75">
      <c r="A146" s="163" t="s">
        <v>952</v>
      </c>
      <c r="B146" s="79"/>
      <c r="C146" s="80" t="s">
        <v>653</v>
      </c>
      <c r="D146" s="104" t="s">
        <v>276</v>
      </c>
      <c r="E146" s="140">
        <v>3.9</v>
      </c>
      <c r="F146" s="133"/>
      <c r="G146" s="235"/>
      <c r="H146" s="235"/>
      <c r="I146" s="133"/>
      <c r="J146" s="133"/>
      <c r="K146" s="239"/>
      <c r="L146" s="234"/>
      <c r="M146" s="234"/>
      <c r="N146" s="234"/>
      <c r="O146" s="234"/>
      <c r="P146" s="234"/>
      <c r="R146" s="255"/>
    </row>
    <row r="147" spans="1:18" s="136" customFormat="1" ht="15.75">
      <c r="A147" s="163" t="s">
        <v>953</v>
      </c>
      <c r="B147" s="79"/>
      <c r="C147" s="80" t="s">
        <v>655</v>
      </c>
      <c r="D147" s="104" t="s">
        <v>276</v>
      </c>
      <c r="E147" s="140">
        <v>5.8</v>
      </c>
      <c r="F147" s="133"/>
      <c r="G147" s="235"/>
      <c r="H147" s="235"/>
      <c r="I147" s="133"/>
      <c r="J147" s="133"/>
      <c r="K147" s="239"/>
      <c r="L147" s="234"/>
      <c r="M147" s="234"/>
      <c r="N147" s="234"/>
      <c r="O147" s="234"/>
      <c r="P147" s="234"/>
      <c r="R147" s="255"/>
    </row>
    <row r="148" spans="1:18" s="136" customFormat="1" ht="15.75">
      <c r="A148" s="163" t="s">
        <v>954</v>
      </c>
      <c r="B148" s="79"/>
      <c r="C148" s="80" t="s">
        <v>657</v>
      </c>
      <c r="D148" s="104" t="s">
        <v>276</v>
      </c>
      <c r="E148" s="140">
        <v>25.2</v>
      </c>
      <c r="F148" s="235"/>
      <c r="G148" s="235"/>
      <c r="H148" s="235"/>
      <c r="I148" s="133"/>
      <c r="J148" s="247"/>
      <c r="K148" s="239"/>
      <c r="L148" s="234"/>
      <c r="M148" s="234"/>
      <c r="N148" s="234"/>
      <c r="O148" s="234"/>
      <c r="P148" s="234"/>
      <c r="R148" s="255"/>
    </row>
    <row r="149" spans="1:18" s="136" customFormat="1" ht="15.75">
      <c r="A149" s="163" t="s">
        <v>955</v>
      </c>
      <c r="B149" s="79"/>
      <c r="C149" s="80" t="s">
        <v>659</v>
      </c>
      <c r="D149" s="104" t="s">
        <v>276</v>
      </c>
      <c r="E149" s="140">
        <v>58.7</v>
      </c>
      <c r="F149" s="133"/>
      <c r="G149" s="235"/>
      <c r="H149" s="235"/>
      <c r="I149" s="133"/>
      <c r="J149" s="133"/>
      <c r="K149" s="239"/>
      <c r="L149" s="234"/>
      <c r="M149" s="234"/>
      <c r="N149" s="234"/>
      <c r="O149" s="234"/>
      <c r="P149" s="234"/>
      <c r="R149" s="255"/>
    </row>
    <row r="150" spans="1:18" s="136" customFormat="1" ht="15.75">
      <c r="A150" s="163" t="s">
        <v>956</v>
      </c>
      <c r="B150" s="79"/>
      <c r="C150" s="80" t="s">
        <v>661</v>
      </c>
      <c r="D150" s="104" t="s">
        <v>276</v>
      </c>
      <c r="E150" s="140">
        <v>119.6</v>
      </c>
      <c r="F150" s="133"/>
      <c r="G150" s="235"/>
      <c r="H150" s="235"/>
      <c r="I150" s="133"/>
      <c r="J150" s="133"/>
      <c r="K150" s="239"/>
      <c r="L150" s="234"/>
      <c r="M150" s="234"/>
      <c r="N150" s="234"/>
      <c r="O150" s="234"/>
      <c r="P150" s="234"/>
      <c r="R150" s="255"/>
    </row>
    <row r="151" spans="1:18" s="136" customFormat="1" ht="32.25" customHeight="1">
      <c r="A151" s="261"/>
      <c r="B151" s="262"/>
      <c r="C151" s="322" t="s">
        <v>0</v>
      </c>
      <c r="D151" s="322"/>
      <c r="E151" s="322"/>
      <c r="F151" s="140"/>
      <c r="G151" s="133"/>
      <c r="H151" s="140"/>
      <c r="I151" s="133"/>
      <c r="J151" s="133"/>
      <c r="K151" s="239"/>
      <c r="L151" s="234"/>
      <c r="M151" s="234"/>
      <c r="N151" s="234"/>
      <c r="O151" s="234"/>
      <c r="P151" s="234"/>
      <c r="R151" s="255"/>
    </row>
    <row r="152" spans="1:18" s="136" customFormat="1" ht="15.75">
      <c r="A152" s="163" t="s">
        <v>1</v>
      </c>
      <c r="B152" s="79"/>
      <c r="C152" s="80" t="s">
        <v>665</v>
      </c>
      <c r="D152" s="104" t="s">
        <v>276</v>
      </c>
      <c r="E152" s="140">
        <v>1.3</v>
      </c>
      <c r="F152" s="235"/>
      <c r="G152" s="235"/>
      <c r="H152" s="235"/>
      <c r="I152" s="133"/>
      <c r="J152" s="247"/>
      <c r="K152" s="239"/>
      <c r="L152" s="234"/>
      <c r="M152" s="234"/>
      <c r="N152" s="234"/>
      <c r="O152" s="234"/>
      <c r="P152" s="234"/>
      <c r="R152" s="255"/>
    </row>
    <row r="153" spans="1:18" s="136" customFormat="1" ht="15.75">
      <c r="A153" s="163" t="s">
        <v>2</v>
      </c>
      <c r="B153" s="79"/>
      <c r="C153" s="80" t="s">
        <v>667</v>
      </c>
      <c r="D153" s="104" t="s">
        <v>276</v>
      </c>
      <c r="E153" s="140">
        <v>6.4</v>
      </c>
      <c r="F153" s="235"/>
      <c r="G153" s="235"/>
      <c r="H153" s="235"/>
      <c r="I153" s="133"/>
      <c r="J153" s="247"/>
      <c r="K153" s="239"/>
      <c r="L153" s="234"/>
      <c r="M153" s="234"/>
      <c r="N153" s="234"/>
      <c r="O153" s="234"/>
      <c r="P153" s="234"/>
      <c r="R153" s="255"/>
    </row>
    <row r="154" spans="1:18" s="136" customFormat="1" ht="15.75">
      <c r="A154" s="163" t="s">
        <v>3</v>
      </c>
      <c r="B154" s="79"/>
      <c r="C154" s="80" t="s">
        <v>669</v>
      </c>
      <c r="D154" s="104" t="s">
        <v>276</v>
      </c>
      <c r="E154" s="140">
        <v>15.7</v>
      </c>
      <c r="F154" s="133"/>
      <c r="G154" s="235"/>
      <c r="H154" s="235"/>
      <c r="I154" s="133"/>
      <c r="J154" s="133"/>
      <c r="K154" s="239"/>
      <c r="L154" s="234"/>
      <c r="M154" s="234"/>
      <c r="N154" s="234"/>
      <c r="O154" s="234"/>
      <c r="P154" s="234"/>
      <c r="R154" s="255"/>
    </row>
    <row r="155" spans="1:18" s="136" customFormat="1" ht="15.75">
      <c r="A155" s="163" t="s">
        <v>4</v>
      </c>
      <c r="B155" s="79"/>
      <c r="C155" s="80" t="s">
        <v>661</v>
      </c>
      <c r="D155" s="104" t="s">
        <v>276</v>
      </c>
      <c r="E155" s="140">
        <v>32</v>
      </c>
      <c r="F155" s="133"/>
      <c r="G155" s="235"/>
      <c r="H155" s="235"/>
      <c r="I155" s="133"/>
      <c r="J155" s="133"/>
      <c r="K155" s="239"/>
      <c r="L155" s="234"/>
      <c r="M155" s="234"/>
      <c r="N155" s="234"/>
      <c r="O155" s="234"/>
      <c r="P155" s="234"/>
      <c r="R155" s="255"/>
    </row>
    <row r="156" spans="1:18" s="136" customFormat="1" ht="31.5" customHeight="1">
      <c r="A156" s="261"/>
      <c r="B156" s="262"/>
      <c r="C156" s="322" t="s">
        <v>5</v>
      </c>
      <c r="D156" s="322"/>
      <c r="E156" s="322"/>
      <c r="F156" s="140"/>
      <c r="G156" s="133"/>
      <c r="H156" s="140"/>
      <c r="I156" s="133"/>
      <c r="J156" s="133"/>
      <c r="K156" s="239"/>
      <c r="L156" s="234"/>
      <c r="M156" s="234"/>
      <c r="N156" s="234"/>
      <c r="O156" s="234"/>
      <c r="P156" s="234"/>
      <c r="R156" s="255"/>
    </row>
    <row r="157" spans="1:18" s="139" customFormat="1" ht="15.75">
      <c r="A157" s="163" t="s">
        <v>6</v>
      </c>
      <c r="B157" s="79"/>
      <c r="C157" s="80" t="s">
        <v>674</v>
      </c>
      <c r="D157" s="202" t="s">
        <v>276</v>
      </c>
      <c r="E157" s="197">
        <v>114.6</v>
      </c>
      <c r="F157" s="197"/>
      <c r="G157" s="236"/>
      <c r="H157" s="235"/>
      <c r="I157" s="133"/>
      <c r="J157" s="133"/>
      <c r="K157" s="239"/>
      <c r="L157" s="236"/>
      <c r="M157" s="236"/>
      <c r="N157" s="236"/>
      <c r="O157" s="236"/>
      <c r="P157" s="236"/>
      <c r="R157" s="266"/>
    </row>
    <row r="158" spans="1:18" s="139" customFormat="1" ht="15.75">
      <c r="A158" s="163" t="s">
        <v>7</v>
      </c>
      <c r="B158" s="79"/>
      <c r="C158" s="80" t="s">
        <v>676</v>
      </c>
      <c r="D158" s="202" t="s">
        <v>276</v>
      </c>
      <c r="E158" s="197">
        <v>1663</v>
      </c>
      <c r="F158" s="260"/>
      <c r="G158" s="235"/>
      <c r="H158" s="235"/>
      <c r="I158" s="133"/>
      <c r="J158" s="133"/>
      <c r="K158" s="239"/>
      <c r="L158" s="236"/>
      <c r="M158" s="236"/>
      <c r="N158" s="236"/>
      <c r="O158" s="236"/>
      <c r="P158" s="236"/>
      <c r="R158" s="266"/>
    </row>
    <row r="159" spans="1:18" s="139" customFormat="1" ht="31.5">
      <c r="A159" s="163" t="s">
        <v>8</v>
      </c>
      <c r="B159" s="79"/>
      <c r="C159" s="80" t="s">
        <v>560</v>
      </c>
      <c r="D159" s="202" t="s">
        <v>284</v>
      </c>
      <c r="E159" s="197">
        <v>6.9</v>
      </c>
      <c r="F159" s="234"/>
      <c r="G159" s="235"/>
      <c r="H159" s="235"/>
      <c r="I159" s="234"/>
      <c r="J159" s="234"/>
      <c r="K159" s="239"/>
      <c r="L159" s="236"/>
      <c r="M159" s="236"/>
      <c r="N159" s="236"/>
      <c r="O159" s="236"/>
      <c r="P159" s="236"/>
      <c r="R159" s="266"/>
    </row>
    <row r="160" spans="1:18" s="139" customFormat="1" ht="15.75">
      <c r="A160" s="163" t="s">
        <v>9</v>
      </c>
      <c r="B160" s="79"/>
      <c r="C160" s="80" t="s">
        <v>661</v>
      </c>
      <c r="D160" s="202" t="s">
        <v>276</v>
      </c>
      <c r="E160" s="197">
        <v>2407.9</v>
      </c>
      <c r="F160" s="260"/>
      <c r="G160" s="235"/>
      <c r="H160" s="235"/>
      <c r="I160" s="133"/>
      <c r="J160" s="133"/>
      <c r="K160" s="239"/>
      <c r="L160" s="236"/>
      <c r="M160" s="236"/>
      <c r="N160" s="236"/>
      <c r="O160" s="236"/>
      <c r="P160" s="236"/>
      <c r="R160" s="266"/>
    </row>
    <row r="161" spans="1:18" s="136" customFormat="1" ht="47.25" customHeight="1">
      <c r="A161" s="254" t="s">
        <v>493</v>
      </c>
      <c r="B161" s="254"/>
      <c r="C161" s="320" t="s">
        <v>10</v>
      </c>
      <c r="D161" s="320"/>
      <c r="E161" s="320"/>
      <c r="F161" s="267"/>
      <c r="G161" s="232"/>
      <c r="H161" s="232"/>
      <c r="I161" s="232"/>
      <c r="J161" s="232"/>
      <c r="K161" s="232"/>
      <c r="L161" s="232"/>
      <c r="M161" s="232"/>
      <c r="N161" s="232"/>
      <c r="O161" s="232"/>
      <c r="P161" s="232"/>
      <c r="R161" s="255"/>
    </row>
    <row r="162" spans="1:18" s="139" customFormat="1" ht="66" customHeight="1">
      <c r="A162" s="163" t="s">
        <v>495</v>
      </c>
      <c r="B162" s="79"/>
      <c r="C162" s="80" t="s">
        <v>544</v>
      </c>
      <c r="D162" s="104" t="s">
        <v>279</v>
      </c>
      <c r="E162" s="140">
        <v>11.58</v>
      </c>
      <c r="F162" s="235"/>
      <c r="G162" s="235"/>
      <c r="H162" s="235"/>
      <c r="I162" s="133"/>
      <c r="J162" s="247"/>
      <c r="K162" s="239"/>
      <c r="L162" s="236"/>
      <c r="M162" s="236"/>
      <c r="N162" s="236"/>
      <c r="O162" s="236"/>
      <c r="P162" s="236"/>
      <c r="R162" s="266"/>
    </row>
    <row r="163" spans="1:16" s="139" customFormat="1" ht="47.25">
      <c r="A163" s="163" t="s">
        <v>497</v>
      </c>
      <c r="B163" s="79"/>
      <c r="C163" s="80" t="s">
        <v>546</v>
      </c>
      <c r="D163" s="104" t="s">
        <v>279</v>
      </c>
      <c r="E163" s="140">
        <v>18.82</v>
      </c>
      <c r="F163" s="235"/>
      <c r="G163" s="235"/>
      <c r="H163" s="235"/>
      <c r="I163" s="133"/>
      <c r="J163" s="133"/>
      <c r="K163" s="239"/>
      <c r="L163" s="236"/>
      <c r="M163" s="236"/>
      <c r="N163" s="236"/>
      <c r="O163" s="236"/>
      <c r="P163" s="236"/>
    </row>
    <row r="164" spans="1:16" s="139" customFormat="1" ht="63">
      <c r="A164" s="163" t="s">
        <v>500</v>
      </c>
      <c r="B164" s="79"/>
      <c r="C164" s="80" t="s">
        <v>547</v>
      </c>
      <c r="D164" s="104" t="s">
        <v>279</v>
      </c>
      <c r="E164" s="140">
        <v>18.82</v>
      </c>
      <c r="F164" s="235"/>
      <c r="G164" s="235"/>
      <c r="H164" s="235"/>
      <c r="I164" s="133"/>
      <c r="J164" s="133"/>
      <c r="K164" s="239"/>
      <c r="L164" s="236"/>
      <c r="M164" s="236"/>
      <c r="N164" s="236"/>
      <c r="O164" s="236"/>
      <c r="P164" s="236"/>
    </row>
    <row r="165" spans="1:16" s="139" customFormat="1" ht="31.5">
      <c r="A165" s="163" t="s">
        <v>502</v>
      </c>
      <c r="B165" s="79"/>
      <c r="C165" s="80" t="s">
        <v>613</v>
      </c>
      <c r="D165" s="104" t="s">
        <v>434</v>
      </c>
      <c r="E165" s="140">
        <f>2.9-0.02</f>
        <v>2.88</v>
      </c>
      <c r="F165" s="133"/>
      <c r="G165" s="235"/>
      <c r="H165" s="235"/>
      <c r="I165" s="133"/>
      <c r="J165" s="133"/>
      <c r="K165" s="239"/>
      <c r="L165" s="236"/>
      <c r="M165" s="236"/>
      <c r="N165" s="236"/>
      <c r="O165" s="236"/>
      <c r="P165" s="236"/>
    </row>
    <row r="166" spans="1:16" s="139" customFormat="1" ht="15.75">
      <c r="A166" s="163" t="s">
        <v>504</v>
      </c>
      <c r="B166" s="79"/>
      <c r="C166" s="80" t="s">
        <v>11</v>
      </c>
      <c r="D166" s="104" t="s">
        <v>434</v>
      </c>
      <c r="E166" s="140">
        <v>1.6</v>
      </c>
      <c r="F166" s="234"/>
      <c r="G166" s="235"/>
      <c r="H166" s="235"/>
      <c r="I166" s="234"/>
      <c r="J166" s="234"/>
      <c r="K166" s="133"/>
      <c r="L166" s="236"/>
      <c r="M166" s="236"/>
      <c r="N166" s="236"/>
      <c r="O166" s="236"/>
      <c r="P166" s="236"/>
    </row>
    <row r="167" spans="1:16" s="139" customFormat="1" ht="15.75">
      <c r="A167" s="163" t="s">
        <v>506</v>
      </c>
      <c r="B167" s="79"/>
      <c r="C167" s="80" t="s">
        <v>919</v>
      </c>
      <c r="D167" s="104" t="s">
        <v>434</v>
      </c>
      <c r="E167" s="140">
        <v>7.1</v>
      </c>
      <c r="F167" s="197"/>
      <c r="G167" s="236"/>
      <c r="H167" s="235"/>
      <c r="I167" s="133"/>
      <c r="J167" s="133"/>
      <c r="K167" s="133"/>
      <c r="L167" s="236"/>
      <c r="M167" s="236"/>
      <c r="N167" s="236"/>
      <c r="O167" s="236"/>
      <c r="P167" s="236"/>
    </row>
    <row r="168" spans="1:16" s="139" customFormat="1" ht="31.5">
      <c r="A168" s="163" t="s">
        <v>508</v>
      </c>
      <c r="B168" s="79"/>
      <c r="C168" s="80" t="s">
        <v>12</v>
      </c>
      <c r="D168" s="202" t="s">
        <v>13</v>
      </c>
      <c r="E168" s="197">
        <v>16</v>
      </c>
      <c r="F168" s="133"/>
      <c r="G168" s="235"/>
      <c r="H168" s="235"/>
      <c r="I168" s="133"/>
      <c r="J168" s="133"/>
      <c r="K168" s="239"/>
      <c r="L168" s="236"/>
      <c r="M168" s="236"/>
      <c r="N168" s="236"/>
      <c r="O168" s="236"/>
      <c r="P168" s="236"/>
    </row>
    <row r="169" spans="1:16" s="139" customFormat="1" ht="111" customHeight="1">
      <c r="A169" s="163" t="s">
        <v>14</v>
      </c>
      <c r="B169" s="79"/>
      <c r="C169" s="80" t="s">
        <v>15</v>
      </c>
      <c r="D169" s="104" t="s">
        <v>273</v>
      </c>
      <c r="E169" s="140">
        <v>1</v>
      </c>
      <c r="F169" s="133"/>
      <c r="G169" s="235"/>
      <c r="H169" s="235"/>
      <c r="I169" s="133"/>
      <c r="J169" s="133"/>
      <c r="K169" s="239"/>
      <c r="L169" s="236"/>
      <c r="M169" s="236"/>
      <c r="N169" s="236"/>
      <c r="O169" s="236"/>
      <c r="P169" s="236"/>
    </row>
    <row r="170" spans="1:16" s="139" customFormat="1" ht="15.75">
      <c r="A170" s="163" t="s">
        <v>16</v>
      </c>
      <c r="B170" s="79"/>
      <c r="C170" s="80" t="s">
        <v>17</v>
      </c>
      <c r="D170" s="202" t="s">
        <v>310</v>
      </c>
      <c r="E170" s="197">
        <v>1</v>
      </c>
      <c r="F170" s="82"/>
      <c r="G170" s="235"/>
      <c r="H170" s="235"/>
      <c r="I170" s="89"/>
      <c r="J170" s="89"/>
      <c r="K170" s="239"/>
      <c r="L170" s="236"/>
      <c r="M170" s="236"/>
      <c r="N170" s="236"/>
      <c r="O170" s="236"/>
      <c r="P170" s="236"/>
    </row>
    <row r="171" spans="1:16" s="139" customFormat="1" ht="31.5">
      <c r="A171" s="163" t="s">
        <v>18</v>
      </c>
      <c r="B171" s="79"/>
      <c r="C171" s="80" t="s">
        <v>19</v>
      </c>
      <c r="D171" s="202" t="s">
        <v>279</v>
      </c>
      <c r="E171" s="197">
        <v>11.58</v>
      </c>
      <c r="F171" s="82"/>
      <c r="G171" s="235"/>
      <c r="H171" s="235"/>
      <c r="I171" s="82"/>
      <c r="J171" s="247"/>
      <c r="K171" s="239"/>
      <c r="L171" s="236"/>
      <c r="M171" s="236"/>
      <c r="N171" s="236"/>
      <c r="O171" s="236"/>
      <c r="P171" s="236"/>
    </row>
    <row r="172" spans="1:16" s="139" customFormat="1" ht="31.5">
      <c r="A172" s="163" t="s">
        <v>20</v>
      </c>
      <c r="B172" s="79"/>
      <c r="C172" s="229" t="s">
        <v>895</v>
      </c>
      <c r="D172" s="202" t="s">
        <v>273</v>
      </c>
      <c r="E172" s="197">
        <v>1</v>
      </c>
      <c r="F172" s="197"/>
      <c r="G172" s="235"/>
      <c r="H172" s="235"/>
      <c r="I172" s="133"/>
      <c r="J172" s="247"/>
      <c r="K172" s="239"/>
      <c r="L172" s="236"/>
      <c r="M172" s="236"/>
      <c r="N172" s="236"/>
      <c r="O172" s="236"/>
      <c r="P172" s="236"/>
    </row>
    <row r="173" spans="1:16" s="139" customFormat="1" ht="31.5">
      <c r="A173" s="163" t="s">
        <v>21</v>
      </c>
      <c r="B173" s="79"/>
      <c r="C173" s="80" t="s">
        <v>896</v>
      </c>
      <c r="D173" s="202" t="s">
        <v>276</v>
      </c>
      <c r="E173" s="197">
        <v>11</v>
      </c>
      <c r="F173" s="260"/>
      <c r="G173" s="235"/>
      <c r="H173" s="235"/>
      <c r="I173" s="133"/>
      <c r="J173" s="133"/>
      <c r="K173" s="239"/>
      <c r="L173" s="236"/>
      <c r="M173" s="236"/>
      <c r="N173" s="236"/>
      <c r="O173" s="236"/>
      <c r="P173" s="236"/>
    </row>
    <row r="174" spans="1:16" s="139" customFormat="1" ht="15.75">
      <c r="A174" s="163" t="s">
        <v>22</v>
      </c>
      <c r="B174" s="79"/>
      <c r="C174" s="80" t="s">
        <v>897</v>
      </c>
      <c r="D174" s="202" t="s">
        <v>434</v>
      </c>
      <c r="E174" s="197">
        <v>30.4</v>
      </c>
      <c r="F174" s="133"/>
      <c r="G174" s="235"/>
      <c r="H174" s="235"/>
      <c r="I174" s="133"/>
      <c r="J174" s="133"/>
      <c r="K174" s="239"/>
      <c r="L174" s="236"/>
      <c r="M174" s="236"/>
      <c r="N174" s="236"/>
      <c r="O174" s="236"/>
      <c r="P174" s="236"/>
    </row>
    <row r="175" spans="1:16" s="139" customFormat="1" ht="15.75">
      <c r="A175" s="163" t="s">
        <v>23</v>
      </c>
      <c r="B175" s="79"/>
      <c r="C175" s="80" t="s">
        <v>898</v>
      </c>
      <c r="D175" s="202" t="s">
        <v>434</v>
      </c>
      <c r="E175" s="197">
        <v>30.4</v>
      </c>
      <c r="F175" s="133"/>
      <c r="G175" s="235"/>
      <c r="H175" s="235"/>
      <c r="I175" s="133"/>
      <c r="J175" s="133"/>
      <c r="K175" s="239"/>
      <c r="L175" s="236"/>
      <c r="M175" s="236"/>
      <c r="N175" s="236"/>
      <c r="O175" s="236"/>
      <c r="P175" s="236"/>
    </row>
    <row r="176" spans="1:16" s="139" customFormat="1" ht="15.75">
      <c r="A176" s="163" t="s">
        <v>24</v>
      </c>
      <c r="B176" s="79"/>
      <c r="C176" s="80" t="s">
        <v>899</v>
      </c>
      <c r="D176" s="202" t="s">
        <v>434</v>
      </c>
      <c r="E176" s="197">
        <v>30.4</v>
      </c>
      <c r="F176" s="197"/>
      <c r="G176" s="235"/>
      <c r="H176" s="235"/>
      <c r="I176" s="133"/>
      <c r="J176" s="133"/>
      <c r="K176" s="239"/>
      <c r="L176" s="236"/>
      <c r="M176" s="236"/>
      <c r="N176" s="236"/>
      <c r="O176" s="236"/>
      <c r="P176" s="236"/>
    </row>
    <row r="177" spans="1:16" s="136" customFormat="1" ht="33.75" customHeight="1">
      <c r="A177" s="261"/>
      <c r="B177" s="262"/>
      <c r="C177" s="322" t="s">
        <v>25</v>
      </c>
      <c r="D177" s="322"/>
      <c r="E177" s="322"/>
      <c r="F177" s="140"/>
      <c r="G177" s="133"/>
      <c r="H177" s="140"/>
      <c r="I177" s="133"/>
      <c r="J177" s="133"/>
      <c r="K177" s="239"/>
      <c r="L177" s="234"/>
      <c r="M177" s="234"/>
      <c r="N177" s="234"/>
      <c r="O177" s="234"/>
      <c r="P177" s="234"/>
    </row>
    <row r="178" spans="1:16" s="136" customFormat="1" ht="15.75">
      <c r="A178" s="163" t="s">
        <v>26</v>
      </c>
      <c r="B178" s="79"/>
      <c r="C178" s="80" t="s">
        <v>653</v>
      </c>
      <c r="D178" s="104" t="s">
        <v>276</v>
      </c>
      <c r="E178" s="140">
        <v>0.43</v>
      </c>
      <c r="F178" s="133"/>
      <c r="G178" s="235"/>
      <c r="H178" s="235"/>
      <c r="I178" s="133"/>
      <c r="J178" s="133"/>
      <c r="K178" s="239"/>
      <c r="L178" s="234"/>
      <c r="M178" s="234"/>
      <c r="N178" s="234"/>
      <c r="O178" s="234"/>
      <c r="P178" s="234"/>
    </row>
    <row r="179" spans="1:16" s="136" customFormat="1" ht="15.75">
      <c r="A179" s="163" t="s">
        <v>27</v>
      </c>
      <c r="B179" s="79"/>
      <c r="C179" s="80" t="s">
        <v>655</v>
      </c>
      <c r="D179" s="104" t="s">
        <v>276</v>
      </c>
      <c r="E179" s="140">
        <v>0.64</v>
      </c>
      <c r="F179" s="133"/>
      <c r="G179" s="235"/>
      <c r="H179" s="235"/>
      <c r="I179" s="133"/>
      <c r="J179" s="133"/>
      <c r="K179" s="239"/>
      <c r="L179" s="234"/>
      <c r="M179" s="234"/>
      <c r="N179" s="234"/>
      <c r="O179" s="234"/>
      <c r="P179" s="234"/>
    </row>
    <row r="180" spans="1:16" s="136" customFormat="1" ht="15.75">
      <c r="A180" s="163" t="s">
        <v>28</v>
      </c>
      <c r="B180" s="79"/>
      <c r="C180" s="80" t="s">
        <v>657</v>
      </c>
      <c r="D180" s="104" t="s">
        <v>276</v>
      </c>
      <c r="E180" s="140">
        <v>2.8</v>
      </c>
      <c r="F180" s="235"/>
      <c r="G180" s="235"/>
      <c r="H180" s="235"/>
      <c r="I180" s="133"/>
      <c r="J180" s="247"/>
      <c r="K180" s="239"/>
      <c r="L180" s="234"/>
      <c r="M180" s="234"/>
      <c r="N180" s="234"/>
      <c r="O180" s="234"/>
      <c r="P180" s="234"/>
    </row>
    <row r="181" spans="1:16" s="136" customFormat="1" ht="15.75">
      <c r="A181" s="163" t="s">
        <v>29</v>
      </c>
      <c r="B181" s="79"/>
      <c r="C181" s="80" t="s">
        <v>659</v>
      </c>
      <c r="D181" s="104" t="s">
        <v>276</v>
      </c>
      <c r="E181" s="140">
        <v>14.8</v>
      </c>
      <c r="F181" s="133"/>
      <c r="G181" s="235"/>
      <c r="H181" s="235"/>
      <c r="I181" s="133"/>
      <c r="J181" s="133"/>
      <c r="K181" s="239"/>
      <c r="L181" s="234"/>
      <c r="M181" s="234"/>
      <c r="N181" s="234"/>
      <c r="O181" s="234"/>
      <c r="P181" s="234"/>
    </row>
    <row r="182" spans="1:16" s="136" customFormat="1" ht="15.75">
      <c r="A182" s="163" t="s">
        <v>30</v>
      </c>
      <c r="B182" s="79"/>
      <c r="C182" s="80" t="s">
        <v>661</v>
      </c>
      <c r="D182" s="104" t="s">
        <v>276</v>
      </c>
      <c r="E182" s="140">
        <v>21.7</v>
      </c>
      <c r="F182" s="133"/>
      <c r="G182" s="235"/>
      <c r="H182" s="235"/>
      <c r="I182" s="133"/>
      <c r="J182" s="133"/>
      <c r="K182" s="239"/>
      <c r="L182" s="234"/>
      <c r="M182" s="234"/>
      <c r="N182" s="234"/>
      <c r="O182" s="234"/>
      <c r="P182" s="234"/>
    </row>
    <row r="183" spans="1:16" s="136" customFormat="1" ht="33.75" customHeight="1">
      <c r="A183" s="261"/>
      <c r="B183" s="262"/>
      <c r="C183" s="322" t="s">
        <v>31</v>
      </c>
      <c r="D183" s="322"/>
      <c r="E183" s="322"/>
      <c r="F183" s="140"/>
      <c r="G183" s="133"/>
      <c r="H183" s="140"/>
      <c r="I183" s="133"/>
      <c r="J183" s="133"/>
      <c r="K183" s="239"/>
      <c r="L183" s="234"/>
      <c r="M183" s="234"/>
      <c r="N183" s="234"/>
      <c r="O183" s="234"/>
      <c r="P183" s="234"/>
    </row>
    <row r="184" spans="1:16" s="136" customFormat="1" ht="15.75">
      <c r="A184" s="163" t="s">
        <v>32</v>
      </c>
      <c r="B184" s="79"/>
      <c r="C184" s="80" t="s">
        <v>674</v>
      </c>
      <c r="D184" s="104" t="s">
        <v>276</v>
      </c>
      <c r="E184" s="140">
        <v>0.67</v>
      </c>
      <c r="F184" s="140"/>
      <c r="G184" s="234"/>
      <c r="H184" s="235"/>
      <c r="I184" s="133"/>
      <c r="J184" s="133"/>
      <c r="K184" s="239"/>
      <c r="L184" s="234"/>
      <c r="M184" s="234"/>
      <c r="N184" s="234"/>
      <c r="O184" s="234"/>
      <c r="P184" s="234"/>
    </row>
    <row r="185" spans="1:16" s="139" customFormat="1" ht="15.75">
      <c r="A185" s="163" t="s">
        <v>33</v>
      </c>
      <c r="B185" s="79"/>
      <c r="C185" s="80" t="s">
        <v>676</v>
      </c>
      <c r="D185" s="202" t="s">
        <v>276</v>
      </c>
      <c r="E185" s="197">
        <v>8.93</v>
      </c>
      <c r="F185" s="260"/>
      <c r="G185" s="235"/>
      <c r="H185" s="235"/>
      <c r="I185" s="133"/>
      <c r="J185" s="133"/>
      <c r="K185" s="239"/>
      <c r="L185" s="236"/>
      <c r="M185" s="236"/>
      <c r="N185" s="236"/>
      <c r="O185" s="236"/>
      <c r="P185" s="236"/>
    </row>
    <row r="186" spans="1:16" s="139" customFormat="1" ht="31.5">
      <c r="A186" s="163" t="s">
        <v>34</v>
      </c>
      <c r="B186" s="79"/>
      <c r="C186" s="80" t="s">
        <v>560</v>
      </c>
      <c r="D186" s="202" t="s">
        <v>284</v>
      </c>
      <c r="E186" s="197">
        <v>0.04</v>
      </c>
      <c r="F186" s="234"/>
      <c r="G186" s="235"/>
      <c r="H186" s="235"/>
      <c r="I186" s="234"/>
      <c r="J186" s="234"/>
      <c r="K186" s="239"/>
      <c r="L186" s="236"/>
      <c r="M186" s="236"/>
      <c r="N186" s="236"/>
      <c r="O186" s="236"/>
      <c r="P186" s="236"/>
    </row>
    <row r="187" spans="1:16" s="139" customFormat="1" ht="15.75">
      <c r="A187" s="163" t="s">
        <v>35</v>
      </c>
      <c r="B187" s="79"/>
      <c r="C187" s="80" t="s">
        <v>661</v>
      </c>
      <c r="D187" s="202" t="s">
        <v>276</v>
      </c>
      <c r="E187" s="197">
        <v>13.3</v>
      </c>
      <c r="F187" s="260"/>
      <c r="G187" s="235"/>
      <c r="H187" s="235"/>
      <c r="I187" s="133"/>
      <c r="J187" s="133"/>
      <c r="K187" s="239"/>
      <c r="L187" s="236"/>
      <c r="M187" s="236"/>
      <c r="N187" s="236"/>
      <c r="O187" s="236"/>
      <c r="P187" s="236"/>
    </row>
    <row r="188" spans="1:16" s="139" customFormat="1" ht="51.75" customHeight="1">
      <c r="A188" s="254" t="s">
        <v>562</v>
      </c>
      <c r="B188" s="254"/>
      <c r="C188" s="320" t="s">
        <v>36</v>
      </c>
      <c r="D188" s="320"/>
      <c r="E188" s="320"/>
      <c r="F188" s="267"/>
      <c r="G188" s="232"/>
      <c r="H188" s="232"/>
      <c r="I188" s="232"/>
      <c r="J188" s="232"/>
      <c r="K188" s="232"/>
      <c r="L188" s="232"/>
      <c r="M188" s="232"/>
      <c r="N188" s="232"/>
      <c r="O188" s="232"/>
      <c r="P188" s="232"/>
    </row>
    <row r="189" spans="1:16" s="139" customFormat="1" ht="66.75" customHeight="1">
      <c r="A189" s="163" t="s">
        <v>564</v>
      </c>
      <c r="B189" s="79"/>
      <c r="C189" s="80" t="s">
        <v>543</v>
      </c>
      <c r="D189" s="104" t="s">
        <v>279</v>
      </c>
      <c r="E189" s="140">
        <v>66.6</v>
      </c>
      <c r="F189" s="235"/>
      <c r="G189" s="235"/>
      <c r="H189" s="235"/>
      <c r="I189" s="133"/>
      <c r="J189" s="247"/>
      <c r="K189" s="239"/>
      <c r="L189" s="236"/>
      <c r="M189" s="236"/>
      <c r="N189" s="236"/>
      <c r="O189" s="236"/>
      <c r="P189" s="236"/>
    </row>
    <row r="190" spans="1:16" s="139" customFormat="1" ht="51" customHeight="1">
      <c r="A190" s="163" t="s">
        <v>566</v>
      </c>
      <c r="B190" s="79"/>
      <c r="C190" s="80" t="s">
        <v>619</v>
      </c>
      <c r="D190" s="104" t="s">
        <v>620</v>
      </c>
      <c r="E190" s="140">
        <v>1</v>
      </c>
      <c r="F190" s="82"/>
      <c r="G190" s="235"/>
      <c r="H190" s="235"/>
      <c r="I190" s="82"/>
      <c r="J190" s="247"/>
      <c r="K190" s="239"/>
      <c r="L190" s="236"/>
      <c r="M190" s="236"/>
      <c r="N190" s="236"/>
      <c r="O190" s="236"/>
      <c r="P190" s="236"/>
    </row>
    <row r="191" spans="1:16" s="139" customFormat="1" ht="48" customHeight="1">
      <c r="A191" s="163" t="s">
        <v>568</v>
      </c>
      <c r="B191" s="79"/>
      <c r="C191" s="80" t="s">
        <v>37</v>
      </c>
      <c r="D191" s="104" t="s">
        <v>434</v>
      </c>
      <c r="E191" s="140">
        <v>47.2</v>
      </c>
      <c r="F191" s="197"/>
      <c r="G191" s="236"/>
      <c r="H191" s="235"/>
      <c r="I191" s="133"/>
      <c r="J191" s="133"/>
      <c r="K191" s="239"/>
      <c r="L191" s="236"/>
      <c r="M191" s="236"/>
      <c r="N191" s="236"/>
      <c r="O191" s="236"/>
      <c r="P191" s="236"/>
    </row>
    <row r="192" spans="1:16" s="139" customFormat="1" ht="15.75">
      <c r="A192" s="163" t="s">
        <v>569</v>
      </c>
      <c r="B192" s="79"/>
      <c r="C192" s="80" t="s">
        <v>915</v>
      </c>
      <c r="D192" s="104" t="s">
        <v>434</v>
      </c>
      <c r="E192" s="140">
        <v>19.4</v>
      </c>
      <c r="F192" s="197"/>
      <c r="G192" s="236"/>
      <c r="H192" s="235"/>
      <c r="I192" s="133"/>
      <c r="J192" s="133"/>
      <c r="K192" s="239"/>
      <c r="L192" s="236"/>
      <c r="M192" s="236"/>
      <c r="N192" s="236"/>
      <c r="O192" s="236"/>
      <c r="P192" s="236"/>
    </row>
    <row r="193" spans="1:16" s="139" customFormat="1" ht="66.75" customHeight="1">
      <c r="A193" s="163" t="s">
        <v>571</v>
      </c>
      <c r="B193" s="79"/>
      <c r="C193" s="80" t="s">
        <v>921</v>
      </c>
      <c r="D193" s="104" t="s">
        <v>273</v>
      </c>
      <c r="E193" s="140">
        <v>3</v>
      </c>
      <c r="F193" s="133"/>
      <c r="G193" s="235"/>
      <c r="H193" s="235"/>
      <c r="I193" s="133"/>
      <c r="J193" s="133"/>
      <c r="K193" s="239"/>
      <c r="L193" s="236"/>
      <c r="M193" s="236"/>
      <c r="N193" s="236"/>
      <c r="O193" s="236"/>
      <c r="P193" s="236"/>
    </row>
    <row r="194" spans="1:16" s="139" customFormat="1" ht="52.5" customHeight="1">
      <c r="A194" s="163" t="s">
        <v>573</v>
      </c>
      <c r="B194" s="79"/>
      <c r="C194" s="80" t="s">
        <v>894</v>
      </c>
      <c r="D194" s="202" t="s">
        <v>279</v>
      </c>
      <c r="E194" s="197">
        <v>66.6</v>
      </c>
      <c r="F194" s="82"/>
      <c r="G194" s="235"/>
      <c r="H194" s="235"/>
      <c r="I194" s="82"/>
      <c r="J194" s="247"/>
      <c r="K194" s="239"/>
      <c r="L194" s="236"/>
      <c r="M194" s="236"/>
      <c r="N194" s="236"/>
      <c r="O194" s="236"/>
      <c r="P194" s="236"/>
    </row>
    <row r="195" spans="1:16" s="139" customFormat="1" ht="31.5">
      <c r="A195" s="163" t="s">
        <v>575</v>
      </c>
      <c r="B195" s="79"/>
      <c r="C195" s="80" t="s">
        <v>895</v>
      </c>
      <c r="D195" s="104" t="s">
        <v>273</v>
      </c>
      <c r="E195" s="140">
        <v>1</v>
      </c>
      <c r="F195" s="140"/>
      <c r="G195" s="235"/>
      <c r="H195" s="235"/>
      <c r="I195" s="133"/>
      <c r="J195" s="247"/>
      <c r="K195" s="239"/>
      <c r="L195" s="234"/>
      <c r="M195" s="234"/>
      <c r="N195" s="234"/>
      <c r="O195" s="234"/>
      <c r="P195" s="234"/>
    </row>
    <row r="196" spans="1:16" s="139" customFormat="1" ht="31.5">
      <c r="A196" s="163" t="s">
        <v>38</v>
      </c>
      <c r="B196" s="79"/>
      <c r="C196" s="80" t="s">
        <v>896</v>
      </c>
      <c r="D196" s="202" t="s">
        <v>276</v>
      </c>
      <c r="E196" s="197">
        <v>63.7</v>
      </c>
      <c r="F196" s="260"/>
      <c r="G196" s="235"/>
      <c r="H196" s="235"/>
      <c r="I196" s="133"/>
      <c r="J196" s="133"/>
      <c r="K196" s="239"/>
      <c r="L196" s="236"/>
      <c r="M196" s="236"/>
      <c r="N196" s="236"/>
      <c r="O196" s="236"/>
      <c r="P196" s="236"/>
    </row>
    <row r="197" spans="1:16" s="139" customFormat="1" ht="15.75">
      <c r="A197" s="163" t="s">
        <v>39</v>
      </c>
      <c r="B197" s="79"/>
      <c r="C197" s="80" t="s">
        <v>897</v>
      </c>
      <c r="D197" s="202" t="s">
        <v>434</v>
      </c>
      <c r="E197" s="197">
        <v>66.6</v>
      </c>
      <c r="F197" s="133"/>
      <c r="G197" s="235"/>
      <c r="H197" s="235"/>
      <c r="I197" s="133"/>
      <c r="J197" s="133"/>
      <c r="K197" s="239"/>
      <c r="L197" s="236"/>
      <c r="M197" s="236"/>
      <c r="N197" s="236"/>
      <c r="O197" s="236"/>
      <c r="P197" s="236"/>
    </row>
    <row r="198" spans="1:16" s="139" customFormat="1" ht="15.75">
      <c r="A198" s="163" t="s">
        <v>40</v>
      </c>
      <c r="B198" s="79"/>
      <c r="C198" s="80" t="s">
        <v>898</v>
      </c>
      <c r="D198" s="202" t="s">
        <v>434</v>
      </c>
      <c r="E198" s="197">
        <v>66.6</v>
      </c>
      <c r="F198" s="133"/>
      <c r="G198" s="235"/>
      <c r="H198" s="235"/>
      <c r="I198" s="133"/>
      <c r="J198" s="133"/>
      <c r="K198" s="239"/>
      <c r="L198" s="236"/>
      <c r="M198" s="236"/>
      <c r="N198" s="236"/>
      <c r="O198" s="236"/>
      <c r="P198" s="236"/>
    </row>
    <row r="199" spans="1:16" s="139" customFormat="1" ht="15.75">
      <c r="A199" s="163" t="s">
        <v>41</v>
      </c>
      <c r="B199" s="79"/>
      <c r="C199" s="80" t="s">
        <v>899</v>
      </c>
      <c r="D199" s="202" t="s">
        <v>434</v>
      </c>
      <c r="E199" s="197">
        <v>66.6</v>
      </c>
      <c r="F199" s="197"/>
      <c r="G199" s="235"/>
      <c r="H199" s="235"/>
      <c r="I199" s="133"/>
      <c r="J199" s="133"/>
      <c r="K199" s="239"/>
      <c r="L199" s="236"/>
      <c r="M199" s="236"/>
      <c r="N199" s="236"/>
      <c r="O199" s="236"/>
      <c r="P199" s="236"/>
    </row>
    <row r="200" spans="1:16" s="136" customFormat="1" ht="32.25" customHeight="1">
      <c r="A200" s="163" t="s">
        <v>42</v>
      </c>
      <c r="B200" s="262"/>
      <c r="C200" s="322" t="s">
        <v>43</v>
      </c>
      <c r="D200" s="322"/>
      <c r="E200" s="322"/>
      <c r="F200" s="140"/>
      <c r="G200" s="133"/>
      <c r="H200" s="140"/>
      <c r="I200" s="133"/>
      <c r="J200" s="133"/>
      <c r="K200" s="239"/>
      <c r="L200" s="234"/>
      <c r="M200" s="234"/>
      <c r="N200" s="234"/>
      <c r="O200" s="234"/>
      <c r="P200" s="234"/>
    </row>
    <row r="201" spans="1:16" s="139" customFormat="1" ht="15.75">
      <c r="A201" s="163" t="s">
        <v>44</v>
      </c>
      <c r="B201" s="79"/>
      <c r="C201" s="80" t="s">
        <v>665</v>
      </c>
      <c r="D201" s="202" t="s">
        <v>276</v>
      </c>
      <c r="E201" s="197">
        <v>5</v>
      </c>
      <c r="F201" s="235"/>
      <c r="G201" s="235"/>
      <c r="H201" s="235"/>
      <c r="I201" s="133"/>
      <c r="J201" s="247"/>
      <c r="K201" s="239"/>
      <c r="L201" s="236"/>
      <c r="M201" s="236"/>
      <c r="N201" s="236"/>
      <c r="O201" s="236"/>
      <c r="P201" s="236"/>
    </row>
    <row r="202" spans="1:16" s="139" customFormat="1" ht="15.75">
      <c r="A202" s="163" t="s">
        <v>45</v>
      </c>
      <c r="B202" s="79"/>
      <c r="C202" s="80" t="s">
        <v>667</v>
      </c>
      <c r="D202" s="202" t="s">
        <v>276</v>
      </c>
      <c r="E202" s="197">
        <v>25</v>
      </c>
      <c r="F202" s="235"/>
      <c r="G202" s="235"/>
      <c r="H202" s="235"/>
      <c r="I202" s="133"/>
      <c r="J202" s="247"/>
      <c r="K202" s="239"/>
      <c r="L202" s="236"/>
      <c r="M202" s="236"/>
      <c r="N202" s="236"/>
      <c r="O202" s="236"/>
      <c r="P202" s="236"/>
    </row>
    <row r="203" spans="1:16" s="139" customFormat="1" ht="15.75">
      <c r="A203" s="163" t="s">
        <v>46</v>
      </c>
      <c r="B203" s="79"/>
      <c r="C203" s="80" t="s">
        <v>669</v>
      </c>
      <c r="D203" s="202" t="s">
        <v>276</v>
      </c>
      <c r="E203" s="197">
        <v>59.51</v>
      </c>
      <c r="F203" s="260"/>
      <c r="G203" s="235"/>
      <c r="H203" s="235"/>
      <c r="I203" s="133"/>
      <c r="J203" s="133"/>
      <c r="K203" s="239"/>
      <c r="L203" s="236"/>
      <c r="M203" s="236"/>
      <c r="N203" s="236"/>
      <c r="O203" s="236"/>
      <c r="P203" s="236"/>
    </row>
    <row r="204" spans="1:16" s="139" customFormat="1" ht="15.75">
      <c r="A204" s="163" t="s">
        <v>47</v>
      </c>
      <c r="B204" s="79"/>
      <c r="C204" s="80" t="s">
        <v>661</v>
      </c>
      <c r="D204" s="202" t="s">
        <v>276</v>
      </c>
      <c r="E204" s="197">
        <v>124.44</v>
      </c>
      <c r="F204" s="260"/>
      <c r="G204" s="235"/>
      <c r="H204" s="235"/>
      <c r="I204" s="133"/>
      <c r="J204" s="133"/>
      <c r="K204" s="239"/>
      <c r="L204" s="236"/>
      <c r="M204" s="236"/>
      <c r="N204" s="236"/>
      <c r="O204" s="236"/>
      <c r="P204" s="236"/>
    </row>
    <row r="205" spans="1:16" s="139" customFormat="1" ht="19.5">
      <c r="A205" s="72" t="s">
        <v>682</v>
      </c>
      <c r="B205" s="107"/>
      <c r="C205" s="268" t="s">
        <v>48</v>
      </c>
      <c r="D205" s="109"/>
      <c r="E205" s="142"/>
      <c r="F205" s="142"/>
      <c r="G205" s="269"/>
      <c r="H205" s="142"/>
      <c r="I205" s="269"/>
      <c r="J205" s="269"/>
      <c r="K205" s="270"/>
      <c r="L205" s="271"/>
      <c r="M205" s="271"/>
      <c r="N205" s="271"/>
      <c r="O205" s="271"/>
      <c r="P205" s="271"/>
    </row>
    <row r="206" spans="1:16" s="139" customFormat="1" ht="15.75">
      <c r="A206" s="163" t="s">
        <v>684</v>
      </c>
      <c r="B206" s="79"/>
      <c r="C206" s="229" t="s">
        <v>49</v>
      </c>
      <c r="D206" s="202" t="s">
        <v>310</v>
      </c>
      <c r="E206" s="197">
        <v>1</v>
      </c>
      <c r="F206" s="260"/>
      <c r="G206" s="260"/>
      <c r="H206" s="140"/>
      <c r="I206" s="140"/>
      <c r="J206" s="140"/>
      <c r="K206" s="239"/>
      <c r="L206" s="236"/>
      <c r="M206" s="236"/>
      <c r="N206" s="236"/>
      <c r="O206" s="236"/>
      <c r="P206" s="236"/>
    </row>
    <row r="207" spans="1:16" s="266" customFormat="1" ht="15.75">
      <c r="A207" s="163" t="s">
        <v>686</v>
      </c>
      <c r="B207" s="79"/>
      <c r="C207" s="229" t="s">
        <v>50</v>
      </c>
      <c r="D207" s="202" t="s">
        <v>273</v>
      </c>
      <c r="E207" s="197">
        <v>1</v>
      </c>
      <c r="F207" s="197"/>
      <c r="G207" s="260"/>
      <c r="H207" s="140"/>
      <c r="I207" s="133"/>
      <c r="J207" s="133"/>
      <c r="K207" s="239"/>
      <c r="L207" s="236"/>
      <c r="M207" s="236"/>
      <c r="N207" s="236"/>
      <c r="O207" s="236"/>
      <c r="P207" s="236"/>
    </row>
    <row r="208" spans="1:16" s="272" customFormat="1" ht="15.75">
      <c r="A208" s="144"/>
      <c r="B208" s="145"/>
      <c r="C208" s="146" t="s">
        <v>415</v>
      </c>
      <c r="D208" s="147"/>
      <c r="E208" s="148"/>
      <c r="F208" s="149"/>
      <c r="G208" s="149"/>
      <c r="H208" s="149"/>
      <c r="I208" s="149"/>
      <c r="J208" s="149"/>
      <c r="K208" s="149"/>
      <c r="L208" s="150"/>
      <c r="M208" s="150"/>
      <c r="N208" s="150"/>
      <c r="O208" s="150"/>
      <c r="P208" s="150"/>
    </row>
    <row r="209" spans="1:16" s="154" customFormat="1" ht="12.75" customHeight="1">
      <c r="A209" s="151"/>
      <c r="B209" s="152"/>
      <c r="C209" s="317" t="s">
        <v>416</v>
      </c>
      <c r="D209" s="317"/>
      <c r="E209" s="317"/>
      <c r="F209" s="317"/>
      <c r="G209" s="317"/>
      <c r="H209" s="317"/>
      <c r="I209" s="317"/>
      <c r="J209" s="317"/>
      <c r="K209" s="317"/>
      <c r="L209" s="153"/>
      <c r="M209" s="153"/>
      <c r="N209" s="153"/>
      <c r="O209" s="153"/>
      <c r="P209" s="153"/>
    </row>
    <row r="210" spans="1:16" ht="12.75" customHeight="1">
      <c r="A210" s="151"/>
      <c r="B210" s="152"/>
      <c r="C210" s="317" t="s">
        <v>417</v>
      </c>
      <c r="D210" s="317"/>
      <c r="E210" s="317"/>
      <c r="F210" s="317"/>
      <c r="G210" s="317"/>
      <c r="H210" s="317"/>
      <c r="I210" s="317"/>
      <c r="J210" s="317"/>
      <c r="K210" s="317"/>
      <c r="L210" s="153"/>
      <c r="M210" s="153"/>
      <c r="N210" s="153"/>
      <c r="O210" s="153"/>
      <c r="P210" s="153"/>
    </row>
    <row r="211" spans="1:16" s="51" customFormat="1" ht="12.75" customHeight="1">
      <c r="A211" s="318"/>
      <c r="B211" s="318"/>
      <c r="C211" s="318"/>
      <c r="D211" s="155"/>
      <c r="E211" s="156"/>
      <c r="F211" s="157"/>
      <c r="G211" s="157"/>
      <c r="H211" s="157"/>
      <c r="I211" s="157"/>
      <c r="J211" s="157"/>
      <c r="K211" s="157"/>
      <c r="L211" s="157"/>
      <c r="M211" s="157"/>
      <c r="N211" s="157" t="s">
        <v>418</v>
      </c>
      <c r="O211" s="47"/>
      <c r="P211" s="47"/>
    </row>
    <row r="212" spans="1:16" s="51" customFormat="1" ht="15.75">
      <c r="A212" s="86"/>
      <c r="B212" s="86"/>
      <c r="C212" s="86"/>
      <c r="D212" s="86"/>
      <c r="E212" s="86"/>
      <c r="F212" s="158"/>
      <c r="G212" s="158"/>
      <c r="H212" s="50"/>
      <c r="I212" s="50"/>
      <c r="J212" s="50"/>
      <c r="K212" s="50"/>
      <c r="L212" s="50"/>
      <c r="M212" s="50"/>
      <c r="N212" s="50"/>
      <c r="O212" s="50"/>
      <c r="P212" s="50"/>
    </row>
    <row r="213" spans="1:16" s="51" customFormat="1" ht="15.75">
      <c r="A213" s="44" t="s">
        <v>255</v>
      </c>
      <c r="B213" s="45"/>
      <c r="C213" s="46"/>
      <c r="D213" s="44" t="s">
        <v>257</v>
      </c>
      <c r="E213" s="44"/>
      <c r="F213" s="47"/>
      <c r="G213" s="47"/>
      <c r="H213" s="47"/>
      <c r="I213" s="47"/>
      <c r="J213" s="47"/>
      <c r="K213" s="47"/>
      <c r="L213" s="157"/>
      <c r="M213" s="157"/>
      <c r="N213" s="157"/>
      <c r="O213" s="50"/>
      <c r="P213" s="50"/>
    </row>
    <row r="214" spans="1:14" ht="12.75" customHeight="1">
      <c r="A214" s="44"/>
      <c r="B214" s="45"/>
      <c r="C214" s="159" t="s">
        <v>256</v>
      </c>
      <c r="D214" s="44"/>
      <c r="E214" s="44"/>
      <c r="F214" s="315" t="s">
        <v>256</v>
      </c>
      <c r="G214" s="315"/>
      <c r="H214" s="315"/>
      <c r="I214" s="315"/>
      <c r="J214" s="315"/>
      <c r="K214" s="315"/>
      <c r="L214" s="157"/>
      <c r="M214" s="157"/>
      <c r="N214" s="157"/>
    </row>
    <row r="216" spans="1:14" ht="15.75">
      <c r="A216" s="44" t="s">
        <v>258</v>
      </c>
      <c r="B216" s="45"/>
      <c r="C216" s="46"/>
      <c r="D216" s="44"/>
      <c r="E216" s="44"/>
      <c r="F216" s="157"/>
      <c r="G216" s="157"/>
      <c r="H216" s="157"/>
      <c r="I216" s="157"/>
      <c r="J216" s="157"/>
      <c r="K216" s="157"/>
      <c r="L216" s="157"/>
      <c r="M216" s="157"/>
      <c r="N216" s="157"/>
    </row>
    <row r="217" spans="11:12" ht="12.75" customHeight="1">
      <c r="K217" s="323"/>
      <c r="L217" s="323"/>
    </row>
  </sheetData>
  <sheetProtection selectLockedCells="1" selectUnlockedCells="1"/>
  <mergeCells count="34">
    <mergeCell ref="D15:D16"/>
    <mergeCell ref="E15:E16"/>
    <mergeCell ref="F15:K15"/>
    <mergeCell ref="A1:B1"/>
    <mergeCell ref="A2:B2"/>
    <mergeCell ref="A3:B3"/>
    <mergeCell ref="A5:B5"/>
    <mergeCell ref="L15:P15"/>
    <mergeCell ref="C18:E18"/>
    <mergeCell ref="C53:E53"/>
    <mergeCell ref="C58:E58"/>
    <mergeCell ref="A6:H6"/>
    <mergeCell ref="A7:B7"/>
    <mergeCell ref="A11:G11"/>
    <mergeCell ref="A15:A16"/>
    <mergeCell ref="B15:B16"/>
    <mergeCell ref="C15:C16"/>
    <mergeCell ref="C145:E145"/>
    <mergeCell ref="C151:E151"/>
    <mergeCell ref="C156:E156"/>
    <mergeCell ref="C161:E161"/>
    <mergeCell ref="C63:E63"/>
    <mergeCell ref="C93:E93"/>
    <mergeCell ref="C98:E98"/>
    <mergeCell ref="C103:E103"/>
    <mergeCell ref="K217:L217"/>
    <mergeCell ref="C209:K209"/>
    <mergeCell ref="C210:K210"/>
    <mergeCell ref="A211:C211"/>
    <mergeCell ref="F214:K214"/>
    <mergeCell ref="C177:E177"/>
    <mergeCell ref="C183:E183"/>
    <mergeCell ref="C188:E188"/>
    <mergeCell ref="C200:E200"/>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11.xml><?xml version="1.0" encoding="utf-8"?>
<worksheet xmlns="http://schemas.openxmlformats.org/spreadsheetml/2006/main" xmlns:r="http://schemas.openxmlformats.org/officeDocument/2006/relationships">
  <sheetPr>
    <tabColor indexed="21"/>
  </sheetPr>
  <dimension ref="A1:P114"/>
  <sheetViews>
    <sheetView zoomScale="85" zoomScaleNormal="85" zoomScalePageLayoutView="0" workbookViewId="0" topLeftCell="A1">
      <selection activeCell="C4" sqref="C4"/>
    </sheetView>
  </sheetViews>
  <sheetFormatPr defaultColWidth="9.140625" defaultRowHeight="12.75"/>
  <cols>
    <col min="1" max="1" width="8.8515625" style="50" customWidth="1"/>
    <col min="2" max="2" width="10.57421875" style="50" customWidth="1"/>
    <col min="3" max="3" width="47.7109375" style="50" customWidth="1"/>
    <col min="4" max="5" width="9.28125" style="50" customWidth="1"/>
    <col min="6" max="11" width="9.28125" style="158" customWidth="1"/>
    <col min="12" max="16" width="9.28125" style="50" customWidth="1"/>
    <col min="17" max="18" width="11.57421875" style="50" customWidth="1"/>
    <col min="19" max="16384" width="9.140625" style="50" customWidth="1"/>
  </cols>
  <sheetData>
    <row r="1" spans="1:11" s="51" customFormat="1" ht="12.75" customHeight="1">
      <c r="A1" s="310"/>
      <c r="B1" s="310"/>
      <c r="C1" s="23"/>
      <c r="E1" s="52"/>
      <c r="F1" s="158"/>
      <c r="G1" s="158"/>
      <c r="H1" s="158"/>
      <c r="I1" s="158"/>
      <c r="J1" s="158"/>
      <c r="K1" s="158"/>
    </row>
    <row r="2" spans="1:11" s="51" customFormat="1" ht="14.25" customHeight="1">
      <c r="A2" s="311"/>
      <c r="B2" s="311"/>
      <c r="C2" s="55"/>
      <c r="E2" s="52"/>
      <c r="F2" s="158"/>
      <c r="G2" s="53"/>
      <c r="H2" s="54" t="s">
        <v>51</v>
      </c>
      <c r="I2" s="53"/>
      <c r="J2" s="158"/>
      <c r="K2" s="158"/>
    </row>
    <row r="3" spans="1:12" s="51" customFormat="1" ht="40.5" customHeight="1">
      <c r="A3" s="311"/>
      <c r="B3" s="311"/>
      <c r="C3" s="56"/>
      <c r="D3" s="312" t="s">
        <v>244</v>
      </c>
      <c r="E3" s="312"/>
      <c r="F3" s="312"/>
      <c r="G3" s="312"/>
      <c r="H3" s="312"/>
      <c r="I3" s="312"/>
      <c r="J3" s="312"/>
      <c r="K3" s="312"/>
      <c r="L3" s="312"/>
    </row>
    <row r="4" spans="1:16" s="51" customFormat="1" ht="16.5" customHeight="1">
      <c r="A4" s="311"/>
      <c r="B4" s="311"/>
      <c r="C4" s="62"/>
      <c r="D4" s="207"/>
      <c r="E4" s="170"/>
      <c r="F4" s="67"/>
      <c r="G4" s="67"/>
      <c r="H4" s="67"/>
      <c r="I4" s="67"/>
      <c r="J4" s="67"/>
      <c r="K4" s="67"/>
      <c r="L4" s="59"/>
      <c r="M4" s="59"/>
      <c r="N4" s="59"/>
      <c r="O4" s="59"/>
      <c r="P4" s="59"/>
    </row>
    <row r="5" spans="1:16" s="51" customFormat="1" ht="16.5" customHeight="1">
      <c r="A5" s="299" t="s">
        <v>213</v>
      </c>
      <c r="B5" s="299"/>
      <c r="C5" s="299"/>
      <c r="D5" s="299"/>
      <c r="E5" s="299"/>
      <c r="F5" s="299"/>
      <c r="G5" s="299"/>
      <c r="H5" s="299"/>
      <c r="I5" s="59"/>
      <c r="J5" s="59"/>
      <c r="K5" s="59"/>
      <c r="L5" s="59"/>
      <c r="M5" s="59"/>
      <c r="N5" s="59"/>
      <c r="O5" s="59"/>
      <c r="P5" s="59"/>
    </row>
    <row r="6" spans="1:16" s="51" customFormat="1" ht="16.5" customHeight="1">
      <c r="A6" s="299" t="s">
        <v>214</v>
      </c>
      <c r="B6" s="299"/>
      <c r="C6" s="7"/>
      <c r="D6" s="7"/>
      <c r="E6" s="7"/>
      <c r="F6" s="7"/>
      <c r="G6" s="7"/>
      <c r="H6" s="7"/>
      <c r="I6" s="60"/>
      <c r="J6" s="60"/>
      <c r="K6" s="60"/>
      <c r="L6" s="60"/>
      <c r="M6" s="60"/>
      <c r="N6" s="60"/>
      <c r="O6" s="59"/>
      <c r="P6" s="59"/>
    </row>
    <row r="7" spans="1:16" s="51" customFormat="1" ht="16.5" customHeight="1">
      <c r="A7" s="24" t="s">
        <v>215</v>
      </c>
      <c r="B7" s="7"/>
      <c r="C7" s="7"/>
      <c r="D7" s="7"/>
      <c r="E7" s="7"/>
      <c r="F7" s="7"/>
      <c r="G7" s="7"/>
      <c r="H7" s="7"/>
      <c r="I7" s="60"/>
      <c r="J7" s="60"/>
      <c r="K7" s="60"/>
      <c r="L7" s="60"/>
      <c r="M7" s="60"/>
      <c r="N7" s="60"/>
      <c r="O7" s="59"/>
      <c r="P7" s="59"/>
    </row>
    <row r="8" spans="1:16" s="51" customFormat="1" ht="16.5" customHeight="1">
      <c r="A8" s="24" t="s">
        <v>229</v>
      </c>
      <c r="B8" s="24"/>
      <c r="C8" s="24"/>
      <c r="D8" s="24"/>
      <c r="E8" s="24"/>
      <c r="F8" s="24"/>
      <c r="G8" s="24"/>
      <c r="H8" s="24"/>
      <c r="I8" s="60"/>
      <c r="J8" s="60"/>
      <c r="K8" s="60"/>
      <c r="L8" s="60"/>
      <c r="M8" s="60"/>
      <c r="N8" s="60"/>
      <c r="O8" s="59"/>
      <c r="P8" s="59"/>
    </row>
    <row r="9" spans="1:16" s="51" customFormat="1" ht="16.5" customHeight="1">
      <c r="A9" s="8" t="s">
        <v>216</v>
      </c>
      <c r="B9" s="8"/>
      <c r="C9" s="8"/>
      <c r="D9" s="8"/>
      <c r="E9" s="8"/>
      <c r="F9" s="8"/>
      <c r="G9" s="8"/>
      <c r="H9" s="25"/>
      <c r="I9" s="60"/>
      <c r="J9" s="60"/>
      <c r="K9" s="60"/>
      <c r="L9" s="60"/>
      <c r="M9" s="60"/>
      <c r="N9" s="60"/>
      <c r="O9" s="59"/>
      <c r="P9" s="59"/>
    </row>
    <row r="10" spans="1:16" s="51" customFormat="1" ht="35.25" customHeight="1">
      <c r="A10" s="294" t="s">
        <v>957</v>
      </c>
      <c r="B10" s="294"/>
      <c r="C10" s="294"/>
      <c r="D10" s="294"/>
      <c r="E10" s="294"/>
      <c r="F10" s="294"/>
      <c r="G10" s="294"/>
      <c r="H10" s="8"/>
      <c r="I10" s="60"/>
      <c r="J10" s="60"/>
      <c r="K10" s="60"/>
      <c r="L10" s="60"/>
      <c r="M10" s="60"/>
      <c r="N10" s="60"/>
      <c r="O10" s="60"/>
      <c r="P10" s="60"/>
    </row>
    <row r="11" spans="1:14" s="51" customFormat="1" ht="15.75">
      <c r="A11" s="61"/>
      <c r="B11" s="61"/>
      <c r="C11" s="62"/>
      <c r="D11" s="63"/>
      <c r="E11" s="64"/>
      <c r="F11" s="57"/>
      <c r="G11" s="57"/>
      <c r="H11" s="57"/>
      <c r="I11" s="57"/>
      <c r="J11" s="57"/>
      <c r="K11" s="57"/>
      <c r="L11" s="57"/>
      <c r="M11" s="57"/>
      <c r="N11" s="57"/>
    </row>
    <row r="12" spans="1:14" s="51" customFormat="1" ht="15.75">
      <c r="A12" s="61"/>
      <c r="B12" s="61"/>
      <c r="C12" s="62"/>
      <c r="D12" s="11"/>
      <c r="E12" s="57"/>
      <c r="F12" s="67"/>
      <c r="G12" s="59"/>
      <c r="H12" s="59"/>
      <c r="I12" s="59"/>
      <c r="J12" s="59"/>
      <c r="K12" s="57"/>
      <c r="L12" s="68" t="s">
        <v>261</v>
      </c>
      <c r="N12" s="69"/>
    </row>
    <row r="13" spans="1:16" s="51" customFormat="1" ht="12.75" customHeight="1">
      <c r="A13" s="61"/>
      <c r="B13" s="61"/>
      <c r="C13" s="62"/>
      <c r="D13" s="65"/>
      <c r="E13" s="66"/>
      <c r="F13" s="67"/>
      <c r="G13" s="67"/>
      <c r="H13" s="67"/>
      <c r="I13" s="67"/>
      <c r="J13" s="67"/>
      <c r="K13" s="67"/>
      <c r="L13" s="66"/>
      <c r="M13" s="66"/>
      <c r="N13" s="66"/>
      <c r="O13" s="66"/>
      <c r="P13" s="66"/>
    </row>
    <row r="14" spans="1:16" s="51" customFormat="1" ht="22.5" customHeight="1">
      <c r="A14" s="313" t="s">
        <v>217</v>
      </c>
      <c r="B14" s="313" t="s">
        <v>262</v>
      </c>
      <c r="C14" s="313" t="s">
        <v>263</v>
      </c>
      <c r="D14" s="314" t="s">
        <v>264</v>
      </c>
      <c r="E14" s="314" t="s">
        <v>265</v>
      </c>
      <c r="F14" s="313" t="s">
        <v>266</v>
      </c>
      <c r="G14" s="313"/>
      <c r="H14" s="313"/>
      <c r="I14" s="313"/>
      <c r="J14" s="313"/>
      <c r="K14" s="313"/>
      <c r="L14" s="313" t="s">
        <v>267</v>
      </c>
      <c r="M14" s="313"/>
      <c r="N14" s="313"/>
      <c r="O14" s="313"/>
      <c r="P14" s="313"/>
    </row>
    <row r="15" spans="1:16" ht="115.5" customHeight="1">
      <c r="A15" s="313"/>
      <c r="B15" s="313"/>
      <c r="C15" s="313"/>
      <c r="D15" s="314"/>
      <c r="E15" s="314"/>
      <c r="F15" s="285" t="s">
        <v>972</v>
      </c>
      <c r="G15" s="285" t="s">
        <v>963</v>
      </c>
      <c r="H15" s="285" t="s">
        <v>966</v>
      </c>
      <c r="I15" s="285" t="s">
        <v>967</v>
      </c>
      <c r="J15" s="285" t="s">
        <v>968</v>
      </c>
      <c r="K15" s="285" t="s">
        <v>969</v>
      </c>
      <c r="L15" s="285" t="s">
        <v>970</v>
      </c>
      <c r="M15" s="285" t="s">
        <v>966</v>
      </c>
      <c r="N15" s="285" t="s">
        <v>967</v>
      </c>
      <c r="O15" s="285" t="s">
        <v>971</v>
      </c>
      <c r="P15" s="285" t="s">
        <v>962</v>
      </c>
    </row>
    <row r="16" spans="1:16" ht="15.75">
      <c r="A16" s="71">
        <v>1</v>
      </c>
      <c r="B16" s="71">
        <v>2</v>
      </c>
      <c r="C16" s="71">
        <v>3</v>
      </c>
      <c r="D16" s="71">
        <v>4</v>
      </c>
      <c r="E16" s="71">
        <v>5</v>
      </c>
      <c r="F16" s="71">
        <v>6</v>
      </c>
      <c r="G16" s="71">
        <v>7</v>
      </c>
      <c r="H16" s="71">
        <v>8</v>
      </c>
      <c r="I16" s="71">
        <v>9</v>
      </c>
      <c r="J16" s="71">
        <v>10</v>
      </c>
      <c r="K16" s="71">
        <v>11</v>
      </c>
      <c r="L16" s="71">
        <v>12</v>
      </c>
      <c r="M16" s="71">
        <v>13</v>
      </c>
      <c r="N16" s="71">
        <v>14</v>
      </c>
      <c r="O16" s="71">
        <v>15</v>
      </c>
      <c r="P16" s="71">
        <v>16</v>
      </c>
    </row>
    <row r="17" spans="1:16" ht="38.25" customHeight="1">
      <c r="A17" s="72" t="s">
        <v>268</v>
      </c>
      <c r="B17" s="72"/>
      <c r="C17" s="320" t="s">
        <v>52</v>
      </c>
      <c r="D17" s="320"/>
      <c r="E17" s="320"/>
      <c r="F17" s="273"/>
      <c r="G17" s="273"/>
      <c r="H17" s="232"/>
      <c r="I17" s="232"/>
      <c r="J17" s="232"/>
      <c r="K17" s="232"/>
      <c r="L17" s="232"/>
      <c r="M17" s="232"/>
      <c r="N17" s="232"/>
      <c r="O17" s="232"/>
      <c r="P17" s="232"/>
    </row>
    <row r="18" spans="1:16" ht="47.25">
      <c r="A18" s="246" t="s">
        <v>269</v>
      </c>
      <c r="B18" s="79"/>
      <c r="C18" s="96" t="s">
        <v>549</v>
      </c>
      <c r="D18" s="182" t="s">
        <v>279</v>
      </c>
      <c r="E18" s="183">
        <v>33.4</v>
      </c>
      <c r="F18" s="235"/>
      <c r="G18" s="235"/>
      <c r="H18" s="235"/>
      <c r="I18" s="133"/>
      <c r="J18" s="133"/>
      <c r="K18" s="133"/>
      <c r="L18" s="236"/>
      <c r="M18" s="236"/>
      <c r="N18" s="236"/>
      <c r="O18" s="236"/>
      <c r="P18" s="274"/>
    </row>
    <row r="19" spans="1:16" ht="31.5">
      <c r="A19" s="246" t="s">
        <v>296</v>
      </c>
      <c r="B19" s="79"/>
      <c r="C19" s="237" t="s">
        <v>613</v>
      </c>
      <c r="D19" s="182" t="s">
        <v>434</v>
      </c>
      <c r="E19" s="183">
        <v>33.4</v>
      </c>
      <c r="F19" s="133"/>
      <c r="G19" s="235"/>
      <c r="H19" s="235"/>
      <c r="I19" s="133"/>
      <c r="J19" s="133"/>
      <c r="K19" s="133"/>
      <c r="L19" s="236"/>
      <c r="M19" s="236"/>
      <c r="N19" s="236"/>
      <c r="O19" s="236"/>
      <c r="P19" s="274"/>
    </row>
    <row r="20" spans="1:16" ht="15.75">
      <c r="A20" s="246" t="s">
        <v>306</v>
      </c>
      <c r="B20" s="79"/>
      <c r="C20" s="96" t="s">
        <v>53</v>
      </c>
      <c r="D20" s="275" t="s">
        <v>310</v>
      </c>
      <c r="E20" s="276">
        <v>2</v>
      </c>
      <c r="F20" s="247"/>
      <c r="G20" s="235"/>
      <c r="H20" s="235"/>
      <c r="I20" s="82"/>
      <c r="J20" s="82"/>
      <c r="K20" s="133"/>
      <c r="L20" s="236"/>
      <c r="M20" s="236"/>
      <c r="N20" s="236"/>
      <c r="O20" s="236"/>
      <c r="P20" s="274"/>
    </row>
    <row r="21" spans="1:16" ht="15.75">
      <c r="A21" s="246" t="s">
        <v>314</v>
      </c>
      <c r="B21" s="79"/>
      <c r="C21" s="96" t="s">
        <v>54</v>
      </c>
      <c r="D21" s="243" t="s">
        <v>310</v>
      </c>
      <c r="E21" s="188">
        <v>1</v>
      </c>
      <c r="F21" s="89"/>
      <c r="G21" s="235"/>
      <c r="H21" s="235"/>
      <c r="I21" s="140"/>
      <c r="J21" s="140"/>
      <c r="K21" s="133"/>
      <c r="L21" s="236"/>
      <c r="M21" s="236"/>
      <c r="N21" s="236"/>
      <c r="O21" s="236"/>
      <c r="P21" s="274"/>
    </row>
    <row r="22" spans="1:16" ht="93.75" customHeight="1">
      <c r="A22" s="246" t="s">
        <v>335</v>
      </c>
      <c r="B22" s="79"/>
      <c r="C22" s="96" t="s">
        <v>55</v>
      </c>
      <c r="D22" s="243" t="s">
        <v>273</v>
      </c>
      <c r="E22" s="188">
        <v>1</v>
      </c>
      <c r="F22" s="247"/>
      <c r="G22" s="235"/>
      <c r="H22" s="235"/>
      <c r="I22" s="82"/>
      <c r="J22" s="82"/>
      <c r="K22" s="133"/>
      <c r="L22" s="236"/>
      <c r="M22" s="236"/>
      <c r="N22" s="236"/>
      <c r="O22" s="236"/>
      <c r="P22" s="274"/>
    </row>
    <row r="23" spans="1:16" ht="31.5">
      <c r="A23" s="246" t="s">
        <v>346</v>
      </c>
      <c r="B23" s="79"/>
      <c r="C23" s="96" t="s">
        <v>56</v>
      </c>
      <c r="D23" s="243" t="s">
        <v>279</v>
      </c>
      <c r="E23" s="188">
        <v>33.4</v>
      </c>
      <c r="F23" s="82"/>
      <c r="G23" s="235"/>
      <c r="H23" s="235"/>
      <c r="I23" s="82"/>
      <c r="J23" s="247"/>
      <c r="K23" s="133"/>
      <c r="L23" s="236"/>
      <c r="M23" s="236"/>
      <c r="N23" s="236"/>
      <c r="O23" s="236"/>
      <c r="P23" s="274"/>
    </row>
    <row r="24" spans="1:16" ht="31.5">
      <c r="A24" s="246" t="s">
        <v>365</v>
      </c>
      <c r="B24" s="79"/>
      <c r="C24" s="186" t="s">
        <v>809</v>
      </c>
      <c r="D24" s="243" t="s">
        <v>273</v>
      </c>
      <c r="E24" s="188">
        <v>1</v>
      </c>
      <c r="F24" s="260"/>
      <c r="G24" s="235"/>
      <c r="H24" s="235"/>
      <c r="I24" s="133"/>
      <c r="J24" s="247"/>
      <c r="K24" s="133"/>
      <c r="L24" s="236"/>
      <c r="M24" s="236"/>
      <c r="N24" s="236"/>
      <c r="O24" s="236"/>
      <c r="P24" s="274"/>
    </row>
    <row r="25" spans="1:16" ht="15.75">
      <c r="A25" s="246" t="s">
        <v>386</v>
      </c>
      <c r="B25" s="79"/>
      <c r="C25" s="96" t="s">
        <v>811</v>
      </c>
      <c r="D25" s="238" t="s">
        <v>279</v>
      </c>
      <c r="E25" s="277">
        <v>33.4</v>
      </c>
      <c r="F25" s="133"/>
      <c r="G25" s="235"/>
      <c r="H25" s="235"/>
      <c r="I25" s="133"/>
      <c r="J25" s="133"/>
      <c r="K25" s="133"/>
      <c r="L25" s="236"/>
      <c r="M25" s="236"/>
      <c r="N25" s="236"/>
      <c r="O25" s="236"/>
      <c r="P25" s="274"/>
    </row>
    <row r="26" spans="1:16" ht="31.5">
      <c r="A26" s="246" t="s">
        <v>408</v>
      </c>
      <c r="B26" s="79"/>
      <c r="C26" s="96" t="s">
        <v>813</v>
      </c>
      <c r="D26" s="238" t="s">
        <v>279</v>
      </c>
      <c r="E26" s="277">
        <v>33.4</v>
      </c>
      <c r="F26" s="247"/>
      <c r="G26" s="235"/>
      <c r="H26" s="235"/>
      <c r="I26" s="247"/>
      <c r="J26" s="82"/>
      <c r="K26" s="133"/>
      <c r="L26" s="236"/>
      <c r="M26" s="236"/>
      <c r="N26" s="236"/>
      <c r="O26" s="236"/>
      <c r="P26" s="274"/>
    </row>
    <row r="27" spans="1:16" ht="15.75">
      <c r="A27" s="246" t="s">
        <v>589</v>
      </c>
      <c r="B27" s="79"/>
      <c r="C27" s="237" t="s">
        <v>815</v>
      </c>
      <c r="D27" s="79" t="s">
        <v>434</v>
      </c>
      <c r="E27" s="82">
        <v>33.4</v>
      </c>
      <c r="F27" s="235"/>
      <c r="G27" s="235"/>
      <c r="H27" s="235"/>
      <c r="I27" s="133"/>
      <c r="J27" s="235"/>
      <c r="K27" s="133"/>
      <c r="L27" s="236"/>
      <c r="M27" s="236"/>
      <c r="N27" s="236"/>
      <c r="O27" s="236"/>
      <c r="P27" s="274"/>
    </row>
    <row r="28" spans="1:16" ht="31.5">
      <c r="A28" s="246" t="s">
        <v>590</v>
      </c>
      <c r="B28" s="79"/>
      <c r="C28" s="96" t="s">
        <v>817</v>
      </c>
      <c r="D28" s="104" t="s">
        <v>273</v>
      </c>
      <c r="E28" s="89">
        <v>1</v>
      </c>
      <c r="F28" s="133"/>
      <c r="G28" s="235"/>
      <c r="H28" s="235"/>
      <c r="I28" s="133"/>
      <c r="J28" s="133"/>
      <c r="K28" s="133"/>
      <c r="L28" s="234"/>
      <c r="M28" s="234"/>
      <c r="N28" s="234"/>
      <c r="O28" s="234"/>
      <c r="P28" s="278"/>
    </row>
    <row r="29" spans="1:16" ht="47.25">
      <c r="A29" s="246" t="s">
        <v>592</v>
      </c>
      <c r="B29" s="79"/>
      <c r="C29" s="96" t="s">
        <v>619</v>
      </c>
      <c r="D29" s="97" t="s">
        <v>620</v>
      </c>
      <c r="E29" s="89">
        <v>1</v>
      </c>
      <c r="F29" s="82"/>
      <c r="G29" s="235"/>
      <c r="H29" s="235"/>
      <c r="I29" s="82"/>
      <c r="J29" s="247"/>
      <c r="K29" s="133"/>
      <c r="L29" s="234"/>
      <c r="M29" s="236"/>
      <c r="N29" s="236"/>
      <c r="O29" s="236"/>
      <c r="P29" s="274"/>
    </row>
    <row r="30" spans="1:16" s="86" customFormat="1" ht="33.75" customHeight="1">
      <c r="A30" s="34"/>
      <c r="B30" s="34"/>
      <c r="C30" s="322" t="s">
        <v>57</v>
      </c>
      <c r="D30" s="322"/>
      <c r="E30" s="322"/>
      <c r="F30" s="244"/>
      <c r="G30" s="244"/>
      <c r="H30" s="235"/>
      <c r="I30" s="133"/>
      <c r="J30" s="133"/>
      <c r="K30" s="133"/>
      <c r="L30" s="234"/>
      <c r="M30" s="234"/>
      <c r="N30" s="234"/>
      <c r="O30" s="234"/>
      <c r="P30" s="278"/>
    </row>
    <row r="31" spans="1:16" ht="15.75">
      <c r="A31" s="246" t="s">
        <v>594</v>
      </c>
      <c r="B31" s="79"/>
      <c r="C31" s="80" t="s">
        <v>653</v>
      </c>
      <c r="D31" s="187" t="s">
        <v>276</v>
      </c>
      <c r="E31" s="188">
        <v>2</v>
      </c>
      <c r="F31" s="82"/>
      <c r="G31" s="235"/>
      <c r="H31" s="235"/>
      <c r="I31" s="82"/>
      <c r="J31" s="247"/>
      <c r="K31" s="133"/>
      <c r="L31" s="236"/>
      <c r="M31" s="236"/>
      <c r="N31" s="236"/>
      <c r="O31" s="236"/>
      <c r="P31" s="274"/>
    </row>
    <row r="32" spans="1:16" ht="15.75">
      <c r="A32" s="246" t="s">
        <v>596</v>
      </c>
      <c r="B32" s="79"/>
      <c r="C32" s="80" t="s">
        <v>655</v>
      </c>
      <c r="D32" s="187" t="s">
        <v>276</v>
      </c>
      <c r="E32" s="188">
        <v>3</v>
      </c>
      <c r="F32" s="82"/>
      <c r="G32" s="235"/>
      <c r="H32" s="235"/>
      <c r="I32" s="82"/>
      <c r="J32" s="247"/>
      <c r="K32" s="133"/>
      <c r="L32" s="236"/>
      <c r="M32" s="236"/>
      <c r="N32" s="236"/>
      <c r="O32" s="236"/>
      <c r="P32" s="274"/>
    </row>
    <row r="33" spans="1:16" ht="15.75">
      <c r="A33" s="246" t="s">
        <v>598</v>
      </c>
      <c r="B33" s="79"/>
      <c r="C33" s="80" t="s">
        <v>657</v>
      </c>
      <c r="D33" s="187" t="s">
        <v>276</v>
      </c>
      <c r="E33" s="188">
        <v>13</v>
      </c>
      <c r="F33" s="82"/>
      <c r="G33" s="235"/>
      <c r="H33" s="235"/>
      <c r="I33" s="82"/>
      <c r="J33" s="247"/>
      <c r="K33" s="133"/>
      <c r="L33" s="236"/>
      <c r="M33" s="236"/>
      <c r="N33" s="236"/>
      <c r="O33" s="236"/>
      <c r="P33" s="274"/>
    </row>
    <row r="34" spans="1:16" ht="15.75">
      <c r="A34" s="246" t="s">
        <v>600</v>
      </c>
      <c r="B34" s="79"/>
      <c r="C34" s="80" t="s">
        <v>659</v>
      </c>
      <c r="D34" s="187" t="s">
        <v>276</v>
      </c>
      <c r="E34" s="188">
        <v>58.1</v>
      </c>
      <c r="F34" s="82"/>
      <c r="G34" s="235"/>
      <c r="H34" s="235"/>
      <c r="I34" s="82"/>
      <c r="J34" s="247"/>
      <c r="K34" s="133"/>
      <c r="L34" s="236"/>
      <c r="M34" s="236"/>
      <c r="N34" s="236"/>
      <c r="O34" s="236"/>
      <c r="P34" s="274"/>
    </row>
    <row r="35" spans="1:16" ht="15.75">
      <c r="A35" s="246" t="s">
        <v>601</v>
      </c>
      <c r="B35" s="79"/>
      <c r="C35" s="80" t="s">
        <v>661</v>
      </c>
      <c r="D35" s="187" t="s">
        <v>276</v>
      </c>
      <c r="E35" s="188">
        <v>42.1</v>
      </c>
      <c r="F35" s="82"/>
      <c r="G35" s="235"/>
      <c r="H35" s="235"/>
      <c r="I35" s="82"/>
      <c r="J35" s="247"/>
      <c r="K35" s="133"/>
      <c r="L35" s="236"/>
      <c r="M35" s="236"/>
      <c r="N35" s="236"/>
      <c r="O35" s="236"/>
      <c r="P35" s="274"/>
    </row>
    <row r="36" spans="1:16" ht="60" customHeight="1">
      <c r="A36" s="72" t="s">
        <v>430</v>
      </c>
      <c r="B36" s="72"/>
      <c r="C36" s="320" t="s">
        <v>58</v>
      </c>
      <c r="D36" s="320"/>
      <c r="E36" s="320"/>
      <c r="F36" s="273"/>
      <c r="G36" s="273"/>
      <c r="H36" s="232"/>
      <c r="I36" s="232"/>
      <c r="J36" s="232"/>
      <c r="K36" s="232"/>
      <c r="L36" s="232"/>
      <c r="M36" s="232"/>
      <c r="N36" s="232"/>
      <c r="O36" s="232"/>
      <c r="P36" s="232"/>
    </row>
    <row r="37" spans="1:16" ht="47.25">
      <c r="A37" s="163" t="s">
        <v>432</v>
      </c>
      <c r="B37" s="79"/>
      <c r="C37" s="96" t="s">
        <v>550</v>
      </c>
      <c r="D37" s="81" t="s">
        <v>279</v>
      </c>
      <c r="E37" s="82">
        <v>27.5</v>
      </c>
      <c r="F37" s="235"/>
      <c r="G37" s="235"/>
      <c r="H37" s="235"/>
      <c r="I37" s="133"/>
      <c r="J37" s="133"/>
      <c r="K37" s="133"/>
      <c r="L37" s="234"/>
      <c r="M37" s="236"/>
      <c r="N37" s="236"/>
      <c r="O37" s="236"/>
      <c r="P37" s="274"/>
    </row>
    <row r="38" spans="1:16" ht="47.25">
      <c r="A38" s="163" t="s">
        <v>435</v>
      </c>
      <c r="B38" s="79"/>
      <c r="C38" s="96" t="s">
        <v>551</v>
      </c>
      <c r="D38" s="238" t="s">
        <v>279</v>
      </c>
      <c r="E38" s="234">
        <v>614.8</v>
      </c>
      <c r="F38" s="235"/>
      <c r="G38" s="235"/>
      <c r="H38" s="235"/>
      <c r="I38" s="133"/>
      <c r="J38" s="133"/>
      <c r="K38" s="133"/>
      <c r="L38" s="234"/>
      <c r="M38" s="236"/>
      <c r="N38" s="236"/>
      <c r="O38" s="236"/>
      <c r="P38" s="274"/>
    </row>
    <row r="39" spans="1:16" ht="47.25">
      <c r="A39" s="163" t="s">
        <v>437</v>
      </c>
      <c r="B39" s="79"/>
      <c r="C39" s="96" t="s">
        <v>552</v>
      </c>
      <c r="D39" s="97" t="s">
        <v>279</v>
      </c>
      <c r="E39" s="89">
        <v>101.7</v>
      </c>
      <c r="F39" s="235"/>
      <c r="G39" s="235"/>
      <c r="H39" s="235"/>
      <c r="I39" s="133"/>
      <c r="J39" s="133"/>
      <c r="K39" s="133"/>
      <c r="L39" s="234"/>
      <c r="M39" s="236"/>
      <c r="N39" s="236"/>
      <c r="O39" s="236"/>
      <c r="P39" s="274"/>
    </row>
    <row r="40" spans="1:16" ht="51.75" customHeight="1">
      <c r="A40" s="163" t="s">
        <v>439</v>
      </c>
      <c r="B40" s="79"/>
      <c r="C40" s="237" t="s">
        <v>613</v>
      </c>
      <c r="D40" s="79" t="s">
        <v>434</v>
      </c>
      <c r="E40" s="89">
        <v>590</v>
      </c>
      <c r="F40" s="133"/>
      <c r="G40" s="235"/>
      <c r="H40" s="235"/>
      <c r="I40" s="133"/>
      <c r="J40" s="133"/>
      <c r="K40" s="133"/>
      <c r="L40" s="234"/>
      <c r="M40" s="236"/>
      <c r="N40" s="236"/>
      <c r="O40" s="236"/>
      <c r="P40" s="274"/>
    </row>
    <row r="41" spans="1:16" ht="53.25" customHeight="1">
      <c r="A41" s="163" t="s">
        <v>441</v>
      </c>
      <c r="B41" s="79"/>
      <c r="C41" s="237" t="s">
        <v>838</v>
      </c>
      <c r="D41" s="79" t="s">
        <v>434</v>
      </c>
      <c r="E41" s="89">
        <v>142</v>
      </c>
      <c r="F41" s="234"/>
      <c r="G41" s="235"/>
      <c r="H41" s="235"/>
      <c r="I41" s="133"/>
      <c r="J41" s="133"/>
      <c r="K41" s="133"/>
      <c r="L41" s="234"/>
      <c r="M41" s="236"/>
      <c r="N41" s="236"/>
      <c r="O41" s="236"/>
      <c r="P41" s="274"/>
    </row>
    <row r="42" spans="1:16" ht="31.5">
      <c r="A42" s="163" t="s">
        <v>442</v>
      </c>
      <c r="B42" s="79"/>
      <c r="C42" s="96" t="s">
        <v>59</v>
      </c>
      <c r="D42" s="238" t="s">
        <v>434</v>
      </c>
      <c r="E42" s="106">
        <v>12</v>
      </c>
      <c r="F42" s="197"/>
      <c r="G42" s="236"/>
      <c r="H42" s="235"/>
      <c r="I42" s="133"/>
      <c r="J42" s="133"/>
      <c r="K42" s="239"/>
      <c r="L42" s="234"/>
      <c r="M42" s="236"/>
      <c r="N42" s="236"/>
      <c r="O42" s="236"/>
      <c r="P42" s="274"/>
    </row>
    <row r="43" spans="1:16" ht="47.25">
      <c r="A43" s="163" t="s">
        <v>445</v>
      </c>
      <c r="B43" s="79"/>
      <c r="C43" s="96" t="s">
        <v>553</v>
      </c>
      <c r="D43" s="104" t="s">
        <v>279</v>
      </c>
      <c r="E43" s="277">
        <v>24.2</v>
      </c>
      <c r="F43" s="235"/>
      <c r="G43" s="235"/>
      <c r="H43" s="235"/>
      <c r="I43" s="133"/>
      <c r="J43" s="133"/>
      <c r="K43" s="133"/>
      <c r="L43" s="234"/>
      <c r="M43" s="236"/>
      <c r="N43" s="236"/>
      <c r="O43" s="236"/>
      <c r="P43" s="274"/>
    </row>
    <row r="44" spans="1:16" ht="31.5">
      <c r="A44" s="163" t="s">
        <v>618</v>
      </c>
      <c r="B44" s="79"/>
      <c r="C44" s="96" t="s">
        <v>60</v>
      </c>
      <c r="D44" s="88" t="s">
        <v>620</v>
      </c>
      <c r="E44" s="89">
        <v>2</v>
      </c>
      <c r="F44" s="241"/>
      <c r="G44" s="235"/>
      <c r="H44" s="235"/>
      <c r="I44" s="133"/>
      <c r="J44" s="235"/>
      <c r="K44" s="133"/>
      <c r="L44" s="234"/>
      <c r="M44" s="236"/>
      <c r="N44" s="236"/>
      <c r="O44" s="236"/>
      <c r="P44" s="274"/>
    </row>
    <row r="45" spans="1:16" ht="31.5">
      <c r="A45" s="163" t="s">
        <v>621</v>
      </c>
      <c r="B45" s="79"/>
      <c r="C45" s="96" t="s">
        <v>61</v>
      </c>
      <c r="D45" s="88" t="s">
        <v>620</v>
      </c>
      <c r="E45" s="89">
        <v>1</v>
      </c>
      <c r="F45" s="241"/>
      <c r="G45" s="235"/>
      <c r="H45" s="235"/>
      <c r="I45" s="133"/>
      <c r="J45" s="235"/>
      <c r="K45" s="133"/>
      <c r="L45" s="234"/>
      <c r="M45" s="236"/>
      <c r="N45" s="236"/>
      <c r="O45" s="236"/>
      <c r="P45" s="274"/>
    </row>
    <row r="46" spans="1:16" ht="47.25">
      <c r="A46" s="163" t="s">
        <v>622</v>
      </c>
      <c r="B46" s="79"/>
      <c r="C46" s="237" t="s">
        <v>770</v>
      </c>
      <c r="D46" s="190" t="s">
        <v>310</v>
      </c>
      <c r="E46" s="197">
        <v>2</v>
      </c>
      <c r="F46" s="133"/>
      <c r="G46" s="235"/>
      <c r="H46" s="235"/>
      <c r="I46" s="133"/>
      <c r="J46" s="133"/>
      <c r="K46" s="133"/>
      <c r="L46" s="234"/>
      <c r="M46" s="236"/>
      <c r="N46" s="236"/>
      <c r="O46" s="236"/>
      <c r="P46" s="274"/>
    </row>
    <row r="47" spans="1:16" ht="47.25">
      <c r="A47" s="163" t="s">
        <v>624</v>
      </c>
      <c r="B47" s="79"/>
      <c r="C47" s="96" t="s">
        <v>62</v>
      </c>
      <c r="D47" s="202" t="s">
        <v>310</v>
      </c>
      <c r="E47" s="188">
        <v>2</v>
      </c>
      <c r="F47" s="133"/>
      <c r="G47" s="235"/>
      <c r="H47" s="235"/>
      <c r="I47" s="133"/>
      <c r="J47" s="133"/>
      <c r="K47" s="133"/>
      <c r="L47" s="234"/>
      <c r="M47" s="236"/>
      <c r="N47" s="236"/>
      <c r="O47" s="236"/>
      <c r="P47" s="274"/>
    </row>
    <row r="48" spans="1:16" ht="47.25">
      <c r="A48" s="163" t="s">
        <v>626</v>
      </c>
      <c r="B48" s="79"/>
      <c r="C48" s="96" t="s">
        <v>771</v>
      </c>
      <c r="D48" s="202" t="s">
        <v>310</v>
      </c>
      <c r="E48" s="188">
        <v>2</v>
      </c>
      <c r="F48" s="133"/>
      <c r="G48" s="235"/>
      <c r="H48" s="235"/>
      <c r="I48" s="133"/>
      <c r="J48" s="133"/>
      <c r="K48" s="133"/>
      <c r="L48" s="234"/>
      <c r="M48" s="236"/>
      <c r="N48" s="236"/>
      <c r="O48" s="236"/>
      <c r="P48" s="274"/>
    </row>
    <row r="49" spans="1:16" ht="31.5">
      <c r="A49" s="163" t="s">
        <v>628</v>
      </c>
      <c r="B49" s="79"/>
      <c r="C49" s="96" t="s">
        <v>868</v>
      </c>
      <c r="D49" s="202" t="s">
        <v>310</v>
      </c>
      <c r="E49" s="188">
        <v>1</v>
      </c>
      <c r="F49" s="247"/>
      <c r="G49" s="235"/>
      <c r="H49" s="235"/>
      <c r="I49" s="82"/>
      <c r="J49" s="82"/>
      <c r="K49" s="133"/>
      <c r="L49" s="234"/>
      <c r="M49" s="236"/>
      <c r="N49" s="236"/>
      <c r="O49" s="236"/>
      <c r="P49" s="274"/>
    </row>
    <row r="50" spans="1:16" ht="31.5">
      <c r="A50" s="163" t="s">
        <v>630</v>
      </c>
      <c r="B50" s="79"/>
      <c r="C50" s="96" t="s">
        <v>63</v>
      </c>
      <c r="D50" s="202" t="s">
        <v>310</v>
      </c>
      <c r="E50" s="188">
        <v>1</v>
      </c>
      <c r="F50" s="241"/>
      <c r="G50" s="235"/>
      <c r="H50" s="235"/>
      <c r="I50" s="133"/>
      <c r="J50" s="133"/>
      <c r="K50" s="133"/>
      <c r="L50" s="234"/>
      <c r="M50" s="236"/>
      <c r="N50" s="236"/>
      <c r="O50" s="236"/>
      <c r="P50" s="274"/>
    </row>
    <row r="51" spans="1:16" ht="15.75">
      <c r="A51" s="163" t="s">
        <v>632</v>
      </c>
      <c r="B51" s="79"/>
      <c r="C51" s="96" t="s">
        <v>772</v>
      </c>
      <c r="D51" s="202" t="s">
        <v>310</v>
      </c>
      <c r="E51" s="188">
        <v>1</v>
      </c>
      <c r="F51" s="241"/>
      <c r="G51" s="235"/>
      <c r="H51" s="235"/>
      <c r="I51" s="133"/>
      <c r="J51" s="133"/>
      <c r="K51" s="133"/>
      <c r="L51" s="234"/>
      <c r="M51" s="236"/>
      <c r="N51" s="236"/>
      <c r="O51" s="236"/>
      <c r="P51" s="274"/>
    </row>
    <row r="52" spans="1:16" ht="15.75">
      <c r="A52" s="163" t="s">
        <v>634</v>
      </c>
      <c r="B52" s="79"/>
      <c r="C52" s="96" t="s">
        <v>64</v>
      </c>
      <c r="D52" s="202" t="s">
        <v>310</v>
      </c>
      <c r="E52" s="106">
        <v>3</v>
      </c>
      <c r="F52" s="241"/>
      <c r="G52" s="235"/>
      <c r="H52" s="235"/>
      <c r="I52" s="133"/>
      <c r="J52" s="133"/>
      <c r="K52" s="133"/>
      <c r="L52" s="234"/>
      <c r="M52" s="236"/>
      <c r="N52" s="236"/>
      <c r="O52" s="236"/>
      <c r="P52" s="274"/>
    </row>
    <row r="53" spans="1:16" ht="31.5">
      <c r="A53" s="163" t="s">
        <v>636</v>
      </c>
      <c r="B53" s="79"/>
      <c r="C53" s="96" t="s">
        <v>65</v>
      </c>
      <c r="D53" s="202" t="s">
        <v>310</v>
      </c>
      <c r="E53" s="188">
        <v>1</v>
      </c>
      <c r="F53" s="241"/>
      <c r="G53" s="235"/>
      <c r="H53" s="235"/>
      <c r="I53" s="133"/>
      <c r="J53" s="133"/>
      <c r="K53" s="133"/>
      <c r="L53" s="234"/>
      <c r="M53" s="236"/>
      <c r="N53" s="236"/>
      <c r="O53" s="236"/>
      <c r="P53" s="274"/>
    </row>
    <row r="54" spans="1:16" ht="15.75">
      <c r="A54" s="163" t="s">
        <v>638</v>
      </c>
      <c r="B54" s="79"/>
      <c r="C54" s="96" t="s">
        <v>846</v>
      </c>
      <c r="D54" s="202" t="s">
        <v>310</v>
      </c>
      <c r="E54" s="188">
        <v>1</v>
      </c>
      <c r="F54" s="241"/>
      <c r="G54" s="235"/>
      <c r="H54" s="235"/>
      <c r="I54" s="133"/>
      <c r="J54" s="133"/>
      <c r="K54" s="133"/>
      <c r="L54" s="234"/>
      <c r="M54" s="236"/>
      <c r="N54" s="236"/>
      <c r="O54" s="236"/>
      <c r="P54" s="274"/>
    </row>
    <row r="55" spans="1:16" ht="15.75">
      <c r="A55" s="163" t="s">
        <v>640</v>
      </c>
      <c r="B55" s="79"/>
      <c r="C55" s="96" t="s">
        <v>66</v>
      </c>
      <c r="D55" s="202" t="s">
        <v>310</v>
      </c>
      <c r="E55" s="188">
        <v>1</v>
      </c>
      <c r="F55" s="241"/>
      <c r="G55" s="235"/>
      <c r="H55" s="235"/>
      <c r="I55" s="133"/>
      <c r="J55" s="133"/>
      <c r="K55" s="133"/>
      <c r="L55" s="234"/>
      <c r="M55" s="236"/>
      <c r="N55" s="236"/>
      <c r="O55" s="236"/>
      <c r="P55" s="274"/>
    </row>
    <row r="56" spans="1:16" ht="31.5">
      <c r="A56" s="163" t="s">
        <v>642</v>
      </c>
      <c r="B56" s="79"/>
      <c r="C56" s="96" t="s">
        <v>841</v>
      </c>
      <c r="D56" s="202" t="s">
        <v>310</v>
      </c>
      <c r="E56" s="188">
        <v>2</v>
      </c>
      <c r="F56" s="82"/>
      <c r="G56" s="235"/>
      <c r="H56" s="235"/>
      <c r="I56" s="82"/>
      <c r="J56" s="82"/>
      <c r="K56" s="133"/>
      <c r="L56" s="234"/>
      <c r="M56" s="236"/>
      <c r="N56" s="236"/>
      <c r="O56" s="236"/>
      <c r="P56" s="274"/>
    </row>
    <row r="57" spans="1:16" ht="31.5">
      <c r="A57" s="163" t="s">
        <v>644</v>
      </c>
      <c r="B57" s="79"/>
      <c r="C57" s="96" t="s">
        <v>67</v>
      </c>
      <c r="D57" s="202" t="s">
        <v>310</v>
      </c>
      <c r="E57" s="188">
        <v>1</v>
      </c>
      <c r="F57" s="82"/>
      <c r="G57" s="235"/>
      <c r="H57" s="235"/>
      <c r="I57" s="133"/>
      <c r="J57" s="82"/>
      <c r="K57" s="133"/>
      <c r="L57" s="234"/>
      <c r="M57" s="236"/>
      <c r="N57" s="236"/>
      <c r="O57" s="236"/>
      <c r="P57" s="274"/>
    </row>
    <row r="58" spans="1:16" ht="31.5">
      <c r="A58" s="163" t="s">
        <v>646</v>
      </c>
      <c r="B58" s="79"/>
      <c r="C58" s="96" t="s">
        <v>68</v>
      </c>
      <c r="D58" s="202" t="s">
        <v>310</v>
      </c>
      <c r="E58" s="188">
        <v>2</v>
      </c>
      <c r="F58" s="82"/>
      <c r="G58" s="235"/>
      <c r="H58" s="235"/>
      <c r="I58" s="133"/>
      <c r="J58" s="82"/>
      <c r="K58" s="133"/>
      <c r="L58" s="234"/>
      <c r="M58" s="236"/>
      <c r="N58" s="236"/>
      <c r="O58" s="236"/>
      <c r="P58" s="274"/>
    </row>
    <row r="59" spans="1:16" ht="31.5">
      <c r="A59" s="163" t="s">
        <v>648</v>
      </c>
      <c r="B59" s="79"/>
      <c r="C59" s="96" t="s">
        <v>69</v>
      </c>
      <c r="D59" s="202" t="s">
        <v>310</v>
      </c>
      <c r="E59" s="188">
        <v>1</v>
      </c>
      <c r="F59" s="82"/>
      <c r="G59" s="235"/>
      <c r="H59" s="235"/>
      <c r="I59" s="133"/>
      <c r="J59" s="82"/>
      <c r="K59" s="133"/>
      <c r="L59" s="234"/>
      <c r="M59" s="236"/>
      <c r="N59" s="236"/>
      <c r="O59" s="236"/>
      <c r="P59" s="274"/>
    </row>
    <row r="60" spans="1:16" ht="31.5">
      <c r="A60" s="163" t="s">
        <v>650</v>
      </c>
      <c r="B60" s="79"/>
      <c r="C60" s="96" t="s">
        <v>70</v>
      </c>
      <c r="D60" s="202" t="s">
        <v>310</v>
      </c>
      <c r="E60" s="188">
        <v>1</v>
      </c>
      <c r="F60" s="82"/>
      <c r="G60" s="235"/>
      <c r="H60" s="235"/>
      <c r="I60" s="133"/>
      <c r="J60" s="82"/>
      <c r="K60" s="133"/>
      <c r="L60" s="234"/>
      <c r="M60" s="236"/>
      <c r="N60" s="236"/>
      <c r="O60" s="236"/>
      <c r="P60" s="274"/>
    </row>
    <row r="61" spans="1:16" ht="31.5">
      <c r="A61" s="163" t="s">
        <v>652</v>
      </c>
      <c r="B61" s="79"/>
      <c r="C61" s="96" t="s">
        <v>71</v>
      </c>
      <c r="D61" s="202" t="s">
        <v>310</v>
      </c>
      <c r="E61" s="188">
        <v>5</v>
      </c>
      <c r="F61" s="82"/>
      <c r="G61" s="235"/>
      <c r="H61" s="235"/>
      <c r="I61" s="133"/>
      <c r="J61" s="82"/>
      <c r="K61" s="133"/>
      <c r="L61" s="234"/>
      <c r="M61" s="236"/>
      <c r="N61" s="236"/>
      <c r="O61" s="236"/>
      <c r="P61" s="274"/>
    </row>
    <row r="62" spans="1:16" ht="31.5">
      <c r="A62" s="163" t="s">
        <v>654</v>
      </c>
      <c r="B62" s="79"/>
      <c r="C62" s="96" t="s">
        <v>778</v>
      </c>
      <c r="D62" s="202" t="s">
        <v>310</v>
      </c>
      <c r="E62" s="188">
        <v>5</v>
      </c>
      <c r="F62" s="82"/>
      <c r="G62" s="235"/>
      <c r="H62" s="235"/>
      <c r="I62" s="133"/>
      <c r="J62" s="82"/>
      <c r="K62" s="133"/>
      <c r="L62" s="234"/>
      <c r="M62" s="236"/>
      <c r="N62" s="236"/>
      <c r="O62" s="236"/>
      <c r="P62" s="274"/>
    </row>
    <row r="63" spans="1:16" ht="31.5">
      <c r="A63" s="163" t="s">
        <v>656</v>
      </c>
      <c r="B63" s="79"/>
      <c r="C63" s="96" t="s">
        <v>72</v>
      </c>
      <c r="D63" s="202" t="s">
        <v>310</v>
      </c>
      <c r="E63" s="188">
        <v>9</v>
      </c>
      <c r="F63" s="166"/>
      <c r="G63" s="235"/>
      <c r="H63" s="235"/>
      <c r="I63" s="133"/>
      <c r="J63" s="82"/>
      <c r="K63" s="133"/>
      <c r="L63" s="234"/>
      <c r="M63" s="236"/>
      <c r="N63" s="236"/>
      <c r="O63" s="236"/>
      <c r="P63" s="274"/>
    </row>
    <row r="64" spans="1:16" ht="31.5">
      <c r="A64" s="163" t="s">
        <v>658</v>
      </c>
      <c r="B64" s="79"/>
      <c r="C64" s="96" t="s">
        <v>779</v>
      </c>
      <c r="D64" s="202" t="s">
        <v>310</v>
      </c>
      <c r="E64" s="188">
        <v>3</v>
      </c>
      <c r="F64" s="82"/>
      <c r="G64" s="235"/>
      <c r="H64" s="235"/>
      <c r="I64" s="82"/>
      <c r="J64" s="82"/>
      <c r="K64" s="133"/>
      <c r="L64" s="234"/>
      <c r="M64" s="236"/>
      <c r="N64" s="236"/>
      <c r="O64" s="236"/>
      <c r="P64" s="274"/>
    </row>
    <row r="65" spans="1:16" ht="31.5">
      <c r="A65" s="163" t="s">
        <v>660</v>
      </c>
      <c r="B65" s="79"/>
      <c r="C65" s="96" t="s">
        <v>73</v>
      </c>
      <c r="D65" s="202" t="s">
        <v>310</v>
      </c>
      <c r="E65" s="188">
        <v>5</v>
      </c>
      <c r="F65" s="82"/>
      <c r="G65" s="235"/>
      <c r="H65" s="235"/>
      <c r="I65" s="82"/>
      <c r="J65" s="82"/>
      <c r="K65" s="133"/>
      <c r="L65" s="234"/>
      <c r="M65" s="236"/>
      <c r="N65" s="236"/>
      <c r="O65" s="236"/>
      <c r="P65" s="274"/>
    </row>
    <row r="66" spans="1:16" ht="34.5">
      <c r="A66" s="163" t="s">
        <v>662</v>
      </c>
      <c r="B66" s="79"/>
      <c r="C66" s="96" t="s">
        <v>74</v>
      </c>
      <c r="D66" s="202" t="s">
        <v>310</v>
      </c>
      <c r="E66" s="188">
        <v>1</v>
      </c>
      <c r="F66" s="247"/>
      <c r="G66" s="235"/>
      <c r="H66" s="235"/>
      <c r="I66" s="133"/>
      <c r="J66" s="82"/>
      <c r="K66" s="133"/>
      <c r="L66" s="234"/>
      <c r="M66" s="236"/>
      <c r="N66" s="236"/>
      <c r="O66" s="236"/>
      <c r="P66" s="274"/>
    </row>
    <row r="67" spans="1:16" ht="34.5">
      <c r="A67" s="163" t="s">
        <v>664</v>
      </c>
      <c r="B67" s="79"/>
      <c r="C67" s="96" t="s">
        <v>75</v>
      </c>
      <c r="D67" s="202" t="s">
        <v>310</v>
      </c>
      <c r="E67" s="188">
        <v>1</v>
      </c>
      <c r="F67" s="247"/>
      <c r="G67" s="235"/>
      <c r="H67" s="235"/>
      <c r="I67" s="133"/>
      <c r="J67" s="82"/>
      <c r="K67" s="133"/>
      <c r="L67" s="234"/>
      <c r="M67" s="236"/>
      <c r="N67" s="236"/>
      <c r="O67" s="236"/>
      <c r="P67" s="274"/>
    </row>
    <row r="68" spans="1:16" ht="34.5">
      <c r="A68" s="163" t="s">
        <v>666</v>
      </c>
      <c r="B68" s="79"/>
      <c r="C68" s="96" t="s">
        <v>76</v>
      </c>
      <c r="D68" s="202" t="s">
        <v>310</v>
      </c>
      <c r="E68" s="188">
        <v>6</v>
      </c>
      <c r="F68" s="247"/>
      <c r="G68" s="235"/>
      <c r="H68" s="235"/>
      <c r="I68" s="82"/>
      <c r="J68" s="82"/>
      <c r="K68" s="133"/>
      <c r="L68" s="234"/>
      <c r="M68" s="236"/>
      <c r="N68" s="236"/>
      <c r="O68" s="236"/>
      <c r="P68" s="274"/>
    </row>
    <row r="69" spans="1:16" ht="15.75">
      <c r="A69" s="163" t="s">
        <v>668</v>
      </c>
      <c r="B69" s="79"/>
      <c r="C69" s="186" t="s">
        <v>77</v>
      </c>
      <c r="D69" s="202" t="s">
        <v>310</v>
      </c>
      <c r="E69" s="188">
        <v>1</v>
      </c>
      <c r="F69" s="235"/>
      <c r="G69" s="235"/>
      <c r="H69" s="235"/>
      <c r="I69" s="133"/>
      <c r="J69" s="133"/>
      <c r="K69" s="239"/>
      <c r="L69" s="234"/>
      <c r="M69" s="236"/>
      <c r="N69" s="236"/>
      <c r="O69" s="236"/>
      <c r="P69" s="274"/>
    </row>
    <row r="70" spans="1:16" ht="15.75">
      <c r="A70" s="163" t="s">
        <v>670</v>
      </c>
      <c r="B70" s="79"/>
      <c r="C70" s="186" t="s">
        <v>459</v>
      </c>
      <c r="D70" s="202" t="s">
        <v>310</v>
      </c>
      <c r="E70" s="188">
        <v>1</v>
      </c>
      <c r="F70" s="235"/>
      <c r="G70" s="235"/>
      <c r="H70" s="235"/>
      <c r="I70" s="133"/>
      <c r="J70" s="133"/>
      <c r="K70" s="239"/>
      <c r="L70" s="234"/>
      <c r="M70" s="236"/>
      <c r="N70" s="236"/>
      <c r="O70" s="236"/>
      <c r="P70" s="274"/>
    </row>
    <row r="71" spans="1:16" ht="15.75">
      <c r="A71" s="163" t="s">
        <v>671</v>
      </c>
      <c r="B71" s="79"/>
      <c r="C71" s="186" t="s">
        <v>78</v>
      </c>
      <c r="D71" s="202" t="s">
        <v>310</v>
      </c>
      <c r="E71" s="188">
        <v>1</v>
      </c>
      <c r="F71" s="235"/>
      <c r="G71" s="235"/>
      <c r="H71" s="235"/>
      <c r="I71" s="133"/>
      <c r="J71" s="133"/>
      <c r="K71" s="239"/>
      <c r="L71" s="234"/>
      <c r="M71" s="236"/>
      <c r="N71" s="236"/>
      <c r="O71" s="236"/>
      <c r="P71" s="274"/>
    </row>
    <row r="72" spans="1:16" ht="31.5">
      <c r="A72" s="163" t="s">
        <v>673</v>
      </c>
      <c r="B72" s="79"/>
      <c r="C72" s="96" t="s">
        <v>79</v>
      </c>
      <c r="D72" s="202" t="s">
        <v>310</v>
      </c>
      <c r="E72" s="188">
        <v>1</v>
      </c>
      <c r="F72" s="89"/>
      <c r="G72" s="235"/>
      <c r="H72" s="235"/>
      <c r="I72" s="133"/>
      <c r="J72" s="140"/>
      <c r="K72" s="133"/>
      <c r="L72" s="234"/>
      <c r="M72" s="236"/>
      <c r="N72" s="236"/>
      <c r="O72" s="236"/>
      <c r="P72" s="274"/>
    </row>
    <row r="73" spans="1:16" ht="30" customHeight="1">
      <c r="A73" s="163" t="s">
        <v>675</v>
      </c>
      <c r="B73" s="79"/>
      <c r="C73" s="96" t="s">
        <v>80</v>
      </c>
      <c r="D73" s="202" t="s">
        <v>310</v>
      </c>
      <c r="E73" s="188">
        <v>1</v>
      </c>
      <c r="F73" s="260"/>
      <c r="G73" s="235"/>
      <c r="H73" s="235"/>
      <c r="I73" s="133"/>
      <c r="J73" s="82"/>
      <c r="K73" s="133"/>
      <c r="L73" s="234"/>
      <c r="M73" s="236"/>
      <c r="N73" s="236"/>
      <c r="O73" s="236"/>
      <c r="P73" s="274"/>
    </row>
    <row r="74" spans="1:16" ht="15.75">
      <c r="A74" s="163" t="s">
        <v>677</v>
      </c>
      <c r="B74" s="79"/>
      <c r="C74" s="96" t="s">
        <v>81</v>
      </c>
      <c r="D74" s="202" t="s">
        <v>310</v>
      </c>
      <c r="E74" s="188">
        <v>1</v>
      </c>
      <c r="F74" s="260"/>
      <c r="G74" s="235"/>
      <c r="H74" s="235"/>
      <c r="I74" s="133"/>
      <c r="J74" s="82"/>
      <c r="K74" s="133"/>
      <c r="L74" s="234"/>
      <c r="M74" s="236"/>
      <c r="N74" s="236"/>
      <c r="O74" s="236"/>
      <c r="P74" s="274"/>
    </row>
    <row r="75" spans="1:16" ht="31.5">
      <c r="A75" s="163" t="s">
        <v>849</v>
      </c>
      <c r="B75" s="79"/>
      <c r="C75" s="96" t="s">
        <v>82</v>
      </c>
      <c r="D75" s="202" t="s">
        <v>310</v>
      </c>
      <c r="E75" s="188">
        <v>1</v>
      </c>
      <c r="F75" s="82"/>
      <c r="G75" s="235"/>
      <c r="H75" s="235"/>
      <c r="I75" s="82"/>
      <c r="J75" s="82"/>
      <c r="K75" s="133"/>
      <c r="L75" s="234"/>
      <c r="M75" s="236"/>
      <c r="N75" s="236"/>
      <c r="O75" s="236"/>
      <c r="P75" s="274"/>
    </row>
    <row r="76" spans="1:16" ht="31.5">
      <c r="A76" s="163" t="s">
        <v>850</v>
      </c>
      <c r="B76" s="79"/>
      <c r="C76" s="96" t="s">
        <v>83</v>
      </c>
      <c r="D76" s="202" t="s">
        <v>310</v>
      </c>
      <c r="E76" s="188">
        <v>1</v>
      </c>
      <c r="F76" s="82"/>
      <c r="G76" s="235"/>
      <c r="H76" s="235"/>
      <c r="I76" s="133"/>
      <c r="J76" s="82"/>
      <c r="K76" s="133"/>
      <c r="L76" s="234"/>
      <c r="M76" s="236"/>
      <c r="N76" s="236"/>
      <c r="O76" s="236"/>
      <c r="P76" s="274"/>
    </row>
    <row r="77" spans="1:16" ht="31.5">
      <c r="A77" s="163" t="s">
        <v>852</v>
      </c>
      <c r="B77" s="79"/>
      <c r="C77" s="96" t="s">
        <v>788</v>
      </c>
      <c r="D77" s="187" t="s">
        <v>310</v>
      </c>
      <c r="E77" s="188">
        <v>1</v>
      </c>
      <c r="F77" s="82"/>
      <c r="G77" s="235"/>
      <c r="H77" s="235"/>
      <c r="I77" s="82"/>
      <c r="J77" s="82"/>
      <c r="K77" s="133"/>
      <c r="L77" s="234"/>
      <c r="M77" s="236"/>
      <c r="N77" s="236"/>
      <c r="O77" s="236"/>
      <c r="P77" s="274"/>
    </row>
    <row r="78" spans="1:16" ht="31.5">
      <c r="A78" s="163" t="s">
        <v>853</v>
      </c>
      <c r="B78" s="79"/>
      <c r="C78" s="96" t="s">
        <v>84</v>
      </c>
      <c r="D78" s="187" t="s">
        <v>310</v>
      </c>
      <c r="E78" s="188">
        <v>2</v>
      </c>
      <c r="F78" s="82"/>
      <c r="G78" s="235"/>
      <c r="H78" s="235"/>
      <c r="I78" s="133"/>
      <c r="J78" s="82"/>
      <c r="K78" s="133"/>
      <c r="L78" s="234"/>
      <c r="M78" s="236"/>
      <c r="N78" s="236"/>
      <c r="O78" s="236"/>
      <c r="P78" s="274"/>
    </row>
    <row r="79" spans="1:16" ht="31.5">
      <c r="A79" s="163" t="s">
        <v>854</v>
      </c>
      <c r="B79" s="79"/>
      <c r="C79" s="96" t="s">
        <v>85</v>
      </c>
      <c r="D79" s="187" t="s">
        <v>310</v>
      </c>
      <c r="E79" s="188">
        <v>1</v>
      </c>
      <c r="F79" s="260"/>
      <c r="G79" s="235"/>
      <c r="H79" s="235"/>
      <c r="I79" s="133"/>
      <c r="J79" s="89"/>
      <c r="K79" s="133"/>
      <c r="L79" s="234"/>
      <c r="M79" s="236"/>
      <c r="N79" s="236"/>
      <c r="O79" s="236"/>
      <c r="P79" s="274"/>
    </row>
    <row r="80" spans="1:16" ht="31.5">
      <c r="A80" s="163" t="s">
        <v>855</v>
      </c>
      <c r="B80" s="79"/>
      <c r="C80" s="96" t="s">
        <v>794</v>
      </c>
      <c r="D80" s="187" t="s">
        <v>310</v>
      </c>
      <c r="E80" s="188">
        <v>3</v>
      </c>
      <c r="F80" s="82"/>
      <c r="G80" s="235"/>
      <c r="H80" s="235"/>
      <c r="I80" s="89"/>
      <c r="J80" s="89"/>
      <c r="K80" s="133"/>
      <c r="L80" s="234"/>
      <c r="M80" s="236"/>
      <c r="N80" s="236"/>
      <c r="O80" s="236"/>
      <c r="P80" s="274"/>
    </row>
    <row r="81" spans="1:16" ht="31.5">
      <c r="A81" s="163" t="s">
        <v>856</v>
      </c>
      <c r="B81" s="79"/>
      <c r="C81" s="96" t="s">
        <v>86</v>
      </c>
      <c r="D81" s="187" t="s">
        <v>310</v>
      </c>
      <c r="E81" s="188">
        <v>5</v>
      </c>
      <c r="F81" s="260"/>
      <c r="G81" s="235"/>
      <c r="H81" s="235"/>
      <c r="I81" s="133"/>
      <c r="J81" s="89"/>
      <c r="K81" s="133"/>
      <c r="L81" s="234"/>
      <c r="M81" s="236"/>
      <c r="N81" s="236"/>
      <c r="O81" s="236"/>
      <c r="P81" s="274"/>
    </row>
    <row r="82" spans="1:16" ht="78.75">
      <c r="A82" s="163" t="s">
        <v>858</v>
      </c>
      <c r="B82" s="79"/>
      <c r="C82" s="96" t="s">
        <v>87</v>
      </c>
      <c r="D82" s="187" t="s">
        <v>273</v>
      </c>
      <c r="E82" s="188">
        <v>2</v>
      </c>
      <c r="F82" s="247"/>
      <c r="G82" s="235"/>
      <c r="H82" s="235"/>
      <c r="I82" s="82"/>
      <c r="J82" s="82"/>
      <c r="K82" s="133"/>
      <c r="L82" s="234"/>
      <c r="M82" s="236"/>
      <c r="N82" s="236"/>
      <c r="O82" s="236"/>
      <c r="P82" s="274"/>
    </row>
    <row r="83" spans="1:16" ht="31.5">
      <c r="A83" s="163" t="s">
        <v>859</v>
      </c>
      <c r="B83" s="79"/>
      <c r="C83" s="96" t="s">
        <v>88</v>
      </c>
      <c r="D83" s="187" t="s">
        <v>310</v>
      </c>
      <c r="E83" s="188">
        <v>1</v>
      </c>
      <c r="F83" s="247"/>
      <c r="G83" s="235"/>
      <c r="H83" s="235"/>
      <c r="I83" s="133"/>
      <c r="J83" s="82"/>
      <c r="K83" s="133"/>
      <c r="L83" s="234"/>
      <c r="M83" s="236"/>
      <c r="N83" s="236"/>
      <c r="O83" s="236"/>
      <c r="P83" s="274"/>
    </row>
    <row r="84" spans="1:16" ht="15.75">
      <c r="A84" s="163" t="s">
        <v>860</v>
      </c>
      <c r="B84" s="79"/>
      <c r="C84" s="80" t="s">
        <v>637</v>
      </c>
      <c r="D84" s="187" t="s">
        <v>310</v>
      </c>
      <c r="E84" s="188">
        <v>15</v>
      </c>
      <c r="F84" s="247"/>
      <c r="G84" s="235"/>
      <c r="H84" s="235"/>
      <c r="I84" s="82"/>
      <c r="J84" s="247"/>
      <c r="K84" s="133"/>
      <c r="L84" s="234"/>
      <c r="M84" s="236"/>
      <c r="N84" s="236"/>
      <c r="O84" s="236"/>
      <c r="P84" s="274"/>
    </row>
    <row r="85" spans="1:16" ht="39" customHeight="1">
      <c r="A85" s="163" t="s">
        <v>861</v>
      </c>
      <c r="B85" s="79"/>
      <c r="C85" s="80" t="s">
        <v>801</v>
      </c>
      <c r="D85" s="187" t="s">
        <v>310</v>
      </c>
      <c r="E85" s="188">
        <v>6</v>
      </c>
      <c r="F85" s="247"/>
      <c r="G85" s="235"/>
      <c r="H85" s="235"/>
      <c r="I85" s="82"/>
      <c r="J85" s="247"/>
      <c r="K85" s="133"/>
      <c r="L85" s="234"/>
      <c r="M85" s="236"/>
      <c r="N85" s="236"/>
      <c r="O85" s="236"/>
      <c r="P85" s="274"/>
    </row>
    <row r="86" spans="1:16" ht="110.25">
      <c r="A86" s="163" t="s">
        <v>863</v>
      </c>
      <c r="B86" s="79"/>
      <c r="C86" s="80" t="s">
        <v>805</v>
      </c>
      <c r="D86" s="187" t="s">
        <v>273</v>
      </c>
      <c r="E86" s="188">
        <v>1</v>
      </c>
      <c r="F86" s="197"/>
      <c r="G86" s="235"/>
      <c r="H86" s="235"/>
      <c r="I86" s="133"/>
      <c r="J86" s="133"/>
      <c r="K86" s="133"/>
      <c r="L86" s="234"/>
      <c r="M86" s="236"/>
      <c r="N86" s="236"/>
      <c r="O86" s="236"/>
      <c r="P86" s="274"/>
    </row>
    <row r="87" spans="1:16" ht="110.25">
      <c r="A87" s="163" t="s">
        <v>864</v>
      </c>
      <c r="B87" s="79"/>
      <c r="C87" s="80" t="s">
        <v>848</v>
      </c>
      <c r="D87" s="187" t="s">
        <v>273</v>
      </c>
      <c r="E87" s="188">
        <v>2</v>
      </c>
      <c r="F87" s="133"/>
      <c r="G87" s="235"/>
      <c r="H87" s="235"/>
      <c r="I87" s="133"/>
      <c r="J87" s="133"/>
      <c r="K87" s="133"/>
      <c r="L87" s="234"/>
      <c r="M87" s="236"/>
      <c r="N87" s="236"/>
      <c r="O87" s="236"/>
      <c r="P87" s="274"/>
    </row>
    <row r="88" spans="1:16" ht="31.5">
      <c r="A88" s="163" t="s">
        <v>865</v>
      </c>
      <c r="B88" s="79"/>
      <c r="C88" s="80" t="s">
        <v>807</v>
      </c>
      <c r="D88" s="187" t="s">
        <v>279</v>
      </c>
      <c r="E88" s="188">
        <v>744</v>
      </c>
      <c r="F88" s="82"/>
      <c r="G88" s="235"/>
      <c r="H88" s="235"/>
      <c r="I88" s="82"/>
      <c r="J88" s="247"/>
      <c r="K88" s="133"/>
      <c r="L88" s="234"/>
      <c r="M88" s="236"/>
      <c r="N88" s="236"/>
      <c r="O88" s="236"/>
      <c r="P88" s="274"/>
    </row>
    <row r="89" spans="1:16" ht="31.5">
      <c r="A89" s="163" t="s">
        <v>866</v>
      </c>
      <c r="B89" s="79"/>
      <c r="C89" s="229" t="s">
        <v>809</v>
      </c>
      <c r="D89" s="187" t="s">
        <v>273</v>
      </c>
      <c r="E89" s="188">
        <v>1</v>
      </c>
      <c r="F89" s="133"/>
      <c r="G89" s="235"/>
      <c r="H89" s="235"/>
      <c r="I89" s="133"/>
      <c r="J89" s="247"/>
      <c r="K89" s="133"/>
      <c r="L89" s="234"/>
      <c r="M89" s="234"/>
      <c r="N89" s="234"/>
      <c r="O89" s="234"/>
      <c r="P89" s="278"/>
    </row>
    <row r="90" spans="1:16" ht="15.75">
      <c r="A90" s="163" t="s">
        <v>89</v>
      </c>
      <c r="B90" s="79"/>
      <c r="C90" s="80" t="s">
        <v>608</v>
      </c>
      <c r="D90" s="187" t="s">
        <v>279</v>
      </c>
      <c r="E90" s="188">
        <v>744</v>
      </c>
      <c r="F90" s="260"/>
      <c r="G90" s="235"/>
      <c r="H90" s="235"/>
      <c r="I90" s="133"/>
      <c r="J90" s="247"/>
      <c r="K90" s="133"/>
      <c r="L90" s="234"/>
      <c r="M90" s="236"/>
      <c r="N90" s="236"/>
      <c r="O90" s="236"/>
      <c r="P90" s="274"/>
    </row>
    <row r="91" spans="1:16" ht="15.75">
      <c r="A91" s="163" t="s">
        <v>90</v>
      </c>
      <c r="B91" s="79"/>
      <c r="C91" s="80" t="s">
        <v>811</v>
      </c>
      <c r="D91" s="187" t="s">
        <v>279</v>
      </c>
      <c r="E91" s="188">
        <v>768.2</v>
      </c>
      <c r="F91" s="260"/>
      <c r="G91" s="235"/>
      <c r="H91" s="235"/>
      <c r="I91" s="133"/>
      <c r="J91" s="133"/>
      <c r="K91" s="133"/>
      <c r="L91" s="234"/>
      <c r="M91" s="236"/>
      <c r="N91" s="236"/>
      <c r="O91" s="236"/>
      <c r="P91" s="274"/>
    </row>
    <row r="92" spans="1:16" ht="31.5">
      <c r="A92" s="163" t="s">
        <v>91</v>
      </c>
      <c r="B92" s="79"/>
      <c r="C92" s="80" t="s">
        <v>813</v>
      </c>
      <c r="D92" s="187" t="s">
        <v>279</v>
      </c>
      <c r="E92" s="188">
        <v>768.2</v>
      </c>
      <c r="F92" s="247"/>
      <c r="G92" s="235"/>
      <c r="H92" s="235"/>
      <c r="I92" s="247"/>
      <c r="J92" s="82"/>
      <c r="K92" s="133"/>
      <c r="L92" s="234"/>
      <c r="M92" s="236"/>
      <c r="N92" s="236"/>
      <c r="O92" s="236"/>
      <c r="P92" s="274"/>
    </row>
    <row r="93" spans="1:16" ht="15.75">
      <c r="A93" s="163" t="s">
        <v>92</v>
      </c>
      <c r="B93" s="79"/>
      <c r="C93" s="80" t="s">
        <v>815</v>
      </c>
      <c r="D93" s="187" t="s">
        <v>434</v>
      </c>
      <c r="E93" s="188">
        <v>768.2</v>
      </c>
      <c r="F93" s="241"/>
      <c r="G93" s="235"/>
      <c r="H93" s="235"/>
      <c r="I93" s="133"/>
      <c r="J93" s="235"/>
      <c r="K93" s="133"/>
      <c r="L93" s="234"/>
      <c r="M93" s="236"/>
      <c r="N93" s="236"/>
      <c r="O93" s="236"/>
      <c r="P93" s="274"/>
    </row>
    <row r="94" spans="1:16" ht="31.5">
      <c r="A94" s="163" t="s">
        <v>93</v>
      </c>
      <c r="B94" s="79"/>
      <c r="C94" s="80" t="s">
        <v>817</v>
      </c>
      <c r="D94" s="187" t="s">
        <v>273</v>
      </c>
      <c r="E94" s="188">
        <v>1</v>
      </c>
      <c r="F94" s="260"/>
      <c r="G94" s="235"/>
      <c r="H94" s="235"/>
      <c r="I94" s="133"/>
      <c r="J94" s="133"/>
      <c r="K94" s="133"/>
      <c r="L94" s="234"/>
      <c r="M94" s="236"/>
      <c r="N94" s="236"/>
      <c r="O94" s="236"/>
      <c r="P94" s="274"/>
    </row>
    <row r="95" spans="1:16" s="86" customFormat="1" ht="39.75" customHeight="1">
      <c r="A95" s="279"/>
      <c r="B95" s="79"/>
      <c r="C95" s="322" t="s">
        <v>94</v>
      </c>
      <c r="D95" s="322"/>
      <c r="E95" s="322"/>
      <c r="F95" s="106"/>
      <c r="G95" s="106"/>
      <c r="H95" s="106"/>
      <c r="I95" s="106"/>
      <c r="J95" s="106"/>
      <c r="K95" s="106"/>
      <c r="L95" s="234"/>
      <c r="M95" s="234"/>
      <c r="N95" s="234"/>
      <c r="O95" s="234"/>
      <c r="P95" s="278"/>
    </row>
    <row r="96" spans="1:16" s="86" customFormat="1" ht="15.75">
      <c r="A96" s="163" t="s">
        <v>95</v>
      </c>
      <c r="B96" s="79"/>
      <c r="C96" s="80" t="s">
        <v>674</v>
      </c>
      <c r="D96" s="88" t="s">
        <v>276</v>
      </c>
      <c r="E96" s="89">
        <v>109.8</v>
      </c>
      <c r="F96" s="140"/>
      <c r="G96" s="234"/>
      <c r="H96" s="235"/>
      <c r="I96" s="133"/>
      <c r="J96" s="133"/>
      <c r="K96" s="239"/>
      <c r="L96" s="234"/>
      <c r="M96" s="234"/>
      <c r="N96" s="234"/>
      <c r="O96" s="234"/>
      <c r="P96" s="278"/>
    </row>
    <row r="97" spans="1:16" s="86" customFormat="1" ht="15.75">
      <c r="A97" s="163" t="s">
        <v>96</v>
      </c>
      <c r="B97" s="79"/>
      <c r="C97" s="80" t="s">
        <v>676</v>
      </c>
      <c r="D97" s="88" t="s">
        <v>276</v>
      </c>
      <c r="E97" s="89">
        <v>1800</v>
      </c>
      <c r="F97" s="133"/>
      <c r="G97" s="235"/>
      <c r="H97" s="235"/>
      <c r="I97" s="133"/>
      <c r="J97" s="133"/>
      <c r="K97" s="239"/>
      <c r="L97" s="234"/>
      <c r="M97" s="234"/>
      <c r="N97" s="234"/>
      <c r="O97" s="234"/>
      <c r="P97" s="278"/>
    </row>
    <row r="98" spans="1:16" s="86" customFormat="1" ht="31.5">
      <c r="A98" s="163" t="s">
        <v>97</v>
      </c>
      <c r="B98" s="79"/>
      <c r="C98" s="80" t="s">
        <v>559</v>
      </c>
      <c r="D98" s="88" t="s">
        <v>284</v>
      </c>
      <c r="E98" s="89">
        <v>6.6</v>
      </c>
      <c r="F98" s="234"/>
      <c r="G98" s="235"/>
      <c r="H98" s="235"/>
      <c r="I98" s="234"/>
      <c r="J98" s="234"/>
      <c r="K98" s="239"/>
      <c r="L98" s="234"/>
      <c r="M98" s="234"/>
      <c r="N98" s="234"/>
      <c r="O98" s="234"/>
      <c r="P98" s="278"/>
    </row>
    <row r="99" spans="1:16" s="86" customFormat="1" ht="15.75">
      <c r="A99" s="163" t="s">
        <v>98</v>
      </c>
      <c r="B99" s="79"/>
      <c r="C99" s="80" t="s">
        <v>661</v>
      </c>
      <c r="D99" s="104" t="s">
        <v>276</v>
      </c>
      <c r="E99" s="89">
        <v>502.5</v>
      </c>
      <c r="F99" s="133"/>
      <c r="G99" s="235"/>
      <c r="H99" s="235"/>
      <c r="I99" s="133"/>
      <c r="J99" s="133"/>
      <c r="K99" s="239"/>
      <c r="L99" s="234"/>
      <c r="M99" s="234"/>
      <c r="N99" s="234"/>
      <c r="O99" s="234"/>
      <c r="P99" s="278"/>
    </row>
    <row r="100" spans="1:16" s="86" customFormat="1" ht="36.75" customHeight="1">
      <c r="A100" s="279"/>
      <c r="B100" s="79"/>
      <c r="C100" s="322" t="s">
        <v>99</v>
      </c>
      <c r="D100" s="322"/>
      <c r="E100" s="322"/>
      <c r="F100" s="106"/>
      <c r="G100" s="106"/>
      <c r="H100" s="106"/>
      <c r="I100" s="106"/>
      <c r="J100" s="106"/>
      <c r="K100" s="106"/>
      <c r="L100" s="234"/>
      <c r="M100" s="234"/>
      <c r="N100" s="234"/>
      <c r="O100" s="234"/>
      <c r="P100" s="278"/>
    </row>
    <row r="101" spans="1:16" ht="15.75">
      <c r="A101" s="163" t="s">
        <v>100</v>
      </c>
      <c r="B101" s="79"/>
      <c r="C101" s="80" t="s">
        <v>653</v>
      </c>
      <c r="D101" s="88" t="s">
        <v>276</v>
      </c>
      <c r="E101" s="233">
        <v>0.7</v>
      </c>
      <c r="F101" s="260"/>
      <c r="G101" s="241"/>
      <c r="H101" s="235"/>
      <c r="I101" s="133"/>
      <c r="J101" s="133"/>
      <c r="K101" s="239"/>
      <c r="L101" s="234"/>
      <c r="M101" s="236"/>
      <c r="N101" s="236"/>
      <c r="O101" s="236"/>
      <c r="P101" s="274"/>
    </row>
    <row r="102" spans="1:16" ht="15.75">
      <c r="A102" s="163" t="s">
        <v>101</v>
      </c>
      <c r="B102" s="79"/>
      <c r="C102" s="80" t="s">
        <v>655</v>
      </c>
      <c r="D102" s="88" t="s">
        <v>276</v>
      </c>
      <c r="E102" s="233">
        <v>1.1</v>
      </c>
      <c r="F102" s="260"/>
      <c r="G102" s="241"/>
      <c r="H102" s="235"/>
      <c r="I102" s="133"/>
      <c r="J102" s="133"/>
      <c r="K102" s="239"/>
      <c r="L102" s="234"/>
      <c r="M102" s="236"/>
      <c r="N102" s="236"/>
      <c r="O102" s="236"/>
      <c r="P102" s="274"/>
    </row>
    <row r="103" spans="1:16" ht="15.75">
      <c r="A103" s="163" t="s">
        <v>102</v>
      </c>
      <c r="B103" s="79"/>
      <c r="C103" s="80" t="s">
        <v>657</v>
      </c>
      <c r="D103" s="88" t="s">
        <v>276</v>
      </c>
      <c r="E103" s="233">
        <v>4.7</v>
      </c>
      <c r="F103" s="235"/>
      <c r="G103" s="235"/>
      <c r="H103" s="235"/>
      <c r="I103" s="133"/>
      <c r="J103" s="247"/>
      <c r="K103" s="239"/>
      <c r="L103" s="234"/>
      <c r="M103" s="236"/>
      <c r="N103" s="236"/>
      <c r="O103" s="236"/>
      <c r="P103" s="274"/>
    </row>
    <row r="104" spans="1:16" ht="15.75">
      <c r="A104" s="163" t="s">
        <v>103</v>
      </c>
      <c r="B104" s="79"/>
      <c r="C104" s="80" t="s">
        <v>659</v>
      </c>
      <c r="D104" s="88" t="s">
        <v>276</v>
      </c>
      <c r="E104" s="233">
        <v>23.1</v>
      </c>
      <c r="F104" s="260"/>
      <c r="G104" s="235"/>
      <c r="H104" s="235"/>
      <c r="I104" s="133"/>
      <c r="J104" s="133"/>
      <c r="K104" s="239"/>
      <c r="L104" s="234"/>
      <c r="M104" s="236"/>
      <c r="N104" s="236"/>
      <c r="O104" s="236"/>
      <c r="P104" s="274"/>
    </row>
    <row r="105" spans="1:16" ht="15.75">
      <c r="A105" s="163" t="s">
        <v>104</v>
      </c>
      <c r="B105" s="79"/>
      <c r="C105" s="80" t="s">
        <v>661</v>
      </c>
      <c r="D105" s="88" t="s">
        <v>276</v>
      </c>
      <c r="E105" s="233">
        <v>12.9</v>
      </c>
      <c r="F105" s="260"/>
      <c r="G105" s="235"/>
      <c r="H105" s="235"/>
      <c r="I105" s="133"/>
      <c r="J105" s="133"/>
      <c r="K105" s="239"/>
      <c r="L105" s="234"/>
      <c r="M105" s="236"/>
      <c r="N105" s="236"/>
      <c r="O105" s="236"/>
      <c r="P105" s="274"/>
    </row>
    <row r="106" spans="1:16" ht="15.75">
      <c r="A106" s="144"/>
      <c r="B106" s="145"/>
      <c r="C106" s="146" t="s">
        <v>415</v>
      </c>
      <c r="D106" s="147"/>
      <c r="E106" s="148"/>
      <c r="F106" s="149"/>
      <c r="G106" s="149"/>
      <c r="H106" s="149"/>
      <c r="I106" s="149"/>
      <c r="J106" s="149"/>
      <c r="K106" s="149"/>
      <c r="L106" s="150"/>
      <c r="M106" s="150"/>
      <c r="N106" s="150"/>
      <c r="O106" s="150"/>
      <c r="P106" s="150"/>
    </row>
    <row r="107" spans="1:16" ht="15.75" customHeight="1">
      <c r="A107" s="151"/>
      <c r="B107" s="152"/>
      <c r="C107" s="317" t="s">
        <v>416</v>
      </c>
      <c r="D107" s="317"/>
      <c r="E107" s="317"/>
      <c r="F107" s="317"/>
      <c r="G107" s="317"/>
      <c r="H107" s="317"/>
      <c r="I107" s="317"/>
      <c r="J107" s="317"/>
      <c r="K107" s="317"/>
      <c r="L107" s="153"/>
      <c r="M107" s="153"/>
      <c r="N107" s="153"/>
      <c r="O107" s="153"/>
      <c r="P107" s="153"/>
    </row>
    <row r="108" spans="1:16" ht="15.75" customHeight="1">
      <c r="A108" s="151"/>
      <c r="B108" s="152"/>
      <c r="C108" s="317" t="s">
        <v>417</v>
      </c>
      <c r="D108" s="317"/>
      <c r="E108" s="317"/>
      <c r="F108" s="317"/>
      <c r="G108" s="317"/>
      <c r="H108" s="317"/>
      <c r="I108" s="317"/>
      <c r="J108" s="317"/>
      <c r="K108" s="317"/>
      <c r="L108" s="153"/>
      <c r="M108" s="153"/>
      <c r="N108" s="153"/>
      <c r="O108" s="153"/>
      <c r="P108" s="153"/>
    </row>
    <row r="109" spans="1:16" ht="15.75" customHeight="1">
      <c r="A109" s="318"/>
      <c r="B109" s="318"/>
      <c r="C109" s="318"/>
      <c r="D109" s="155"/>
      <c r="E109" s="156"/>
      <c r="F109" s="157"/>
      <c r="G109" s="157"/>
      <c r="H109" s="157"/>
      <c r="I109" s="157"/>
      <c r="J109" s="157"/>
      <c r="K109" s="157"/>
      <c r="L109" s="157"/>
      <c r="M109" s="157"/>
      <c r="N109" s="157" t="s">
        <v>418</v>
      </c>
      <c r="O109" s="47"/>
      <c r="P109" s="47"/>
    </row>
    <row r="110" spans="1:11" ht="15.75">
      <c r="A110" s="86"/>
      <c r="B110" s="86"/>
      <c r="C110" s="86"/>
      <c r="D110" s="86"/>
      <c r="E110" s="86"/>
      <c r="H110" s="50"/>
      <c r="I110" s="50"/>
      <c r="J110" s="50"/>
      <c r="K110" s="50"/>
    </row>
    <row r="111" spans="1:14" ht="15.75">
      <c r="A111" s="44" t="s">
        <v>255</v>
      </c>
      <c r="B111" s="45"/>
      <c r="C111" s="46"/>
      <c r="D111" s="44" t="s">
        <v>257</v>
      </c>
      <c r="E111" s="44"/>
      <c r="F111" s="47"/>
      <c r="G111" s="47"/>
      <c r="H111" s="47"/>
      <c r="I111" s="47"/>
      <c r="J111" s="47"/>
      <c r="K111" s="47"/>
      <c r="L111" s="157"/>
      <c r="M111" s="157"/>
      <c r="N111" s="157"/>
    </row>
    <row r="112" spans="1:14" ht="15.75" customHeight="1">
      <c r="A112" s="44"/>
      <c r="B112" s="45"/>
      <c r="C112" s="159" t="s">
        <v>256</v>
      </c>
      <c r="D112" s="44"/>
      <c r="E112" s="44"/>
      <c r="F112" s="315" t="s">
        <v>256</v>
      </c>
      <c r="G112" s="315"/>
      <c r="H112" s="315"/>
      <c r="I112" s="315"/>
      <c r="J112" s="315"/>
      <c r="K112" s="315"/>
      <c r="L112" s="157"/>
      <c r="M112" s="157"/>
      <c r="N112" s="157"/>
    </row>
    <row r="114" spans="1:14" ht="15.75">
      <c r="A114" s="44" t="s">
        <v>258</v>
      </c>
      <c r="B114" s="45"/>
      <c r="C114" s="46"/>
      <c r="D114" s="44"/>
      <c r="E114" s="44"/>
      <c r="F114" s="157"/>
      <c r="G114" s="157"/>
      <c r="H114" s="157"/>
      <c r="I114" s="157"/>
      <c r="J114" s="157"/>
      <c r="K114" s="157"/>
      <c r="L114" s="157"/>
      <c r="M114" s="157"/>
      <c r="N114" s="157"/>
    </row>
  </sheetData>
  <sheetProtection selectLockedCells="1" selectUnlockedCells="1"/>
  <mergeCells count="24">
    <mergeCell ref="A4:B4"/>
    <mergeCell ref="A5:H5"/>
    <mergeCell ref="A6:B6"/>
    <mergeCell ref="A10:G10"/>
    <mergeCell ref="A1:B1"/>
    <mergeCell ref="A2:B2"/>
    <mergeCell ref="A3:B3"/>
    <mergeCell ref="D3:L3"/>
    <mergeCell ref="E14:E15"/>
    <mergeCell ref="F14:K14"/>
    <mergeCell ref="L14:P14"/>
    <mergeCell ref="C17:E17"/>
    <mergeCell ref="A14:A15"/>
    <mergeCell ref="B14:B15"/>
    <mergeCell ref="C14:C15"/>
    <mergeCell ref="D14:D15"/>
    <mergeCell ref="C107:K107"/>
    <mergeCell ref="C108:K108"/>
    <mergeCell ref="A109:C109"/>
    <mergeCell ref="F112:K112"/>
    <mergeCell ref="C30:E30"/>
    <mergeCell ref="C36:E36"/>
    <mergeCell ref="C95:E95"/>
    <mergeCell ref="C100:E100"/>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12.xml><?xml version="1.0" encoding="utf-8"?>
<worksheet xmlns="http://schemas.openxmlformats.org/spreadsheetml/2006/main" xmlns:r="http://schemas.openxmlformats.org/officeDocument/2006/relationships">
  <sheetPr>
    <tabColor indexed="21"/>
  </sheetPr>
  <dimension ref="A1:P53"/>
  <sheetViews>
    <sheetView zoomScale="85" zoomScaleNormal="85" zoomScalePageLayoutView="0" workbookViewId="0" topLeftCell="A1">
      <selection activeCell="C12" sqref="C12"/>
    </sheetView>
  </sheetViews>
  <sheetFormatPr defaultColWidth="9.140625" defaultRowHeight="12.75"/>
  <cols>
    <col min="1" max="1" width="8.8515625" style="50" customWidth="1"/>
    <col min="2" max="2" width="12.00390625" style="50" customWidth="1"/>
    <col min="3" max="3" width="47.7109375" style="50" customWidth="1"/>
    <col min="4" max="5" width="9.140625" style="50" customWidth="1"/>
    <col min="6" max="11" width="9.140625" style="158" customWidth="1"/>
    <col min="12" max="16" width="9.140625" style="50" customWidth="1"/>
    <col min="17" max="18" width="11.57421875" style="50" customWidth="1"/>
    <col min="19" max="16384" width="9.140625" style="50" customWidth="1"/>
  </cols>
  <sheetData>
    <row r="1" spans="1:11" s="51" customFormat="1" ht="12.75" customHeight="1">
      <c r="A1" s="310"/>
      <c r="B1" s="310"/>
      <c r="C1" s="23"/>
      <c r="E1" s="52"/>
      <c r="F1" s="158"/>
      <c r="G1" s="158"/>
      <c r="H1" s="158"/>
      <c r="I1" s="158"/>
      <c r="J1" s="158"/>
      <c r="K1" s="158"/>
    </row>
    <row r="2" spans="1:11" s="51" customFormat="1" ht="14.25" customHeight="1">
      <c r="A2" s="311"/>
      <c r="B2" s="311"/>
      <c r="C2" s="55"/>
      <c r="E2" s="52"/>
      <c r="F2" s="158"/>
      <c r="G2" s="53"/>
      <c r="H2" s="54" t="s">
        <v>105</v>
      </c>
      <c r="I2" s="53"/>
      <c r="J2" s="158"/>
      <c r="K2" s="158"/>
    </row>
    <row r="3" spans="1:11" s="51" customFormat="1" ht="22.5" customHeight="1">
      <c r="A3" s="311"/>
      <c r="B3" s="311"/>
      <c r="C3" s="56"/>
      <c r="E3" s="52"/>
      <c r="F3" s="158"/>
      <c r="G3" s="158"/>
      <c r="H3" s="230" t="s">
        <v>245</v>
      </c>
      <c r="I3" s="53"/>
      <c r="J3" s="158"/>
      <c r="K3" s="158"/>
    </row>
    <row r="4" spans="1:16" s="51" customFormat="1" ht="16.5" customHeight="1">
      <c r="A4" s="311"/>
      <c r="B4" s="311"/>
      <c r="C4" s="62"/>
      <c r="D4" s="207"/>
      <c r="E4" s="170"/>
      <c r="F4" s="67"/>
      <c r="G4" s="67"/>
      <c r="H4" s="67"/>
      <c r="I4" s="67"/>
      <c r="J4" s="67"/>
      <c r="K4" s="67"/>
      <c r="L4" s="59"/>
      <c r="M4" s="59"/>
      <c r="N4" s="59"/>
      <c r="O4" s="59"/>
      <c r="P4" s="59"/>
    </row>
    <row r="5" spans="1:16" s="51" customFormat="1" ht="16.5" customHeight="1">
      <c r="A5" s="299" t="s">
        <v>213</v>
      </c>
      <c r="B5" s="299"/>
      <c r="C5" s="299"/>
      <c r="D5" s="299"/>
      <c r="E5" s="299"/>
      <c r="F5" s="299"/>
      <c r="G5" s="299"/>
      <c r="H5" s="299"/>
      <c r="I5" s="59"/>
      <c r="J5" s="59"/>
      <c r="K5" s="59"/>
      <c r="L5" s="59"/>
      <c r="M5" s="59"/>
      <c r="N5" s="59"/>
      <c r="O5" s="59"/>
      <c r="P5" s="59"/>
    </row>
    <row r="6" spans="1:16" s="51" customFormat="1" ht="16.5" customHeight="1">
      <c r="A6" s="299" t="s">
        <v>214</v>
      </c>
      <c r="B6" s="299"/>
      <c r="C6" s="7"/>
      <c r="D6" s="7"/>
      <c r="E6" s="7"/>
      <c r="F6" s="7"/>
      <c r="G6" s="7"/>
      <c r="H6" s="7"/>
      <c r="I6" s="60"/>
      <c r="J6" s="60"/>
      <c r="K6" s="60"/>
      <c r="L6" s="60"/>
      <c r="M6" s="60"/>
      <c r="N6" s="60"/>
      <c r="O6" s="59"/>
      <c r="P6" s="59"/>
    </row>
    <row r="7" spans="1:16" s="51" customFormat="1" ht="16.5" customHeight="1">
      <c r="A7" s="24" t="s">
        <v>215</v>
      </c>
      <c r="B7" s="7"/>
      <c r="C7" s="7"/>
      <c r="D7" s="7"/>
      <c r="E7" s="7"/>
      <c r="F7" s="7"/>
      <c r="G7" s="7"/>
      <c r="H7" s="7"/>
      <c r="I7" s="60"/>
      <c r="J7" s="60"/>
      <c r="K7" s="60"/>
      <c r="L7" s="60"/>
      <c r="M7" s="60"/>
      <c r="N7" s="60"/>
      <c r="O7" s="59"/>
      <c r="P7" s="59"/>
    </row>
    <row r="8" spans="1:16" s="51" customFormat="1" ht="16.5" customHeight="1">
      <c r="A8" s="24" t="s">
        <v>229</v>
      </c>
      <c r="B8" s="24"/>
      <c r="C8" s="24"/>
      <c r="D8" s="24"/>
      <c r="E8" s="24"/>
      <c r="F8" s="24"/>
      <c r="G8" s="24"/>
      <c r="H8" s="24"/>
      <c r="I8" s="60"/>
      <c r="J8" s="60"/>
      <c r="K8" s="60"/>
      <c r="L8" s="60"/>
      <c r="M8" s="60"/>
      <c r="N8" s="60"/>
      <c r="O8" s="59"/>
      <c r="P8" s="59"/>
    </row>
    <row r="9" spans="1:16" s="51" customFormat="1" ht="16.5" customHeight="1">
      <c r="A9" s="8" t="s">
        <v>216</v>
      </c>
      <c r="B9" s="8"/>
      <c r="C9" s="8"/>
      <c r="D9" s="8"/>
      <c r="E9" s="8"/>
      <c r="F9" s="8"/>
      <c r="G9" s="8"/>
      <c r="H9" s="25"/>
      <c r="I9" s="60"/>
      <c r="J9" s="60"/>
      <c r="K9" s="60"/>
      <c r="L9" s="60"/>
      <c r="M9" s="60"/>
      <c r="N9" s="60"/>
      <c r="O9" s="59"/>
      <c r="P9" s="59"/>
    </row>
    <row r="10" spans="1:16" s="51" customFormat="1" ht="35.25" customHeight="1">
      <c r="A10" s="294" t="s">
        <v>957</v>
      </c>
      <c r="B10" s="294"/>
      <c r="C10" s="294"/>
      <c r="D10" s="294"/>
      <c r="E10" s="294"/>
      <c r="F10" s="294"/>
      <c r="G10" s="294"/>
      <c r="H10" s="8"/>
      <c r="I10" s="60"/>
      <c r="J10" s="60"/>
      <c r="K10" s="60"/>
      <c r="L10" s="60"/>
      <c r="M10" s="60"/>
      <c r="N10" s="60"/>
      <c r="O10" s="60"/>
      <c r="P10" s="60"/>
    </row>
    <row r="11" spans="1:14" s="51" customFormat="1" ht="15.75">
      <c r="A11" s="61"/>
      <c r="B11" s="61"/>
      <c r="C11" s="62"/>
      <c r="D11" s="63"/>
      <c r="E11" s="64"/>
      <c r="F11" s="57"/>
      <c r="G11" s="57"/>
      <c r="H11" s="57"/>
      <c r="I11" s="57"/>
      <c r="J11" s="57"/>
      <c r="K11" s="57"/>
      <c r="L11" s="57"/>
      <c r="M11" s="57"/>
      <c r="N11" s="57"/>
    </row>
    <row r="12" spans="1:14" s="51" customFormat="1" ht="15.75">
      <c r="A12" s="61"/>
      <c r="B12" s="61"/>
      <c r="C12" s="62"/>
      <c r="D12" s="11"/>
      <c r="E12" s="57"/>
      <c r="F12" s="67"/>
      <c r="G12" s="59"/>
      <c r="H12" s="59"/>
      <c r="I12" s="59"/>
      <c r="J12" s="59"/>
      <c r="K12" s="57"/>
      <c r="L12" s="68" t="s">
        <v>261</v>
      </c>
      <c r="N12" s="69"/>
    </row>
    <row r="13" spans="1:16" s="51" customFormat="1" ht="12.75" customHeight="1">
      <c r="A13" s="61"/>
      <c r="B13" s="61"/>
      <c r="C13" s="62"/>
      <c r="D13" s="65"/>
      <c r="E13" s="66"/>
      <c r="F13" s="67"/>
      <c r="G13" s="67"/>
      <c r="H13" s="67"/>
      <c r="I13" s="67"/>
      <c r="J13" s="67"/>
      <c r="K13" s="67"/>
      <c r="L13" s="66"/>
      <c r="M13" s="66"/>
      <c r="N13" s="66"/>
      <c r="O13" s="66"/>
      <c r="P13" s="66"/>
    </row>
    <row r="14" spans="1:16" s="51" customFormat="1" ht="22.5" customHeight="1">
      <c r="A14" s="313" t="s">
        <v>217</v>
      </c>
      <c r="B14" s="313" t="s">
        <v>262</v>
      </c>
      <c r="C14" s="313" t="s">
        <v>263</v>
      </c>
      <c r="D14" s="314" t="s">
        <v>264</v>
      </c>
      <c r="E14" s="314" t="s">
        <v>265</v>
      </c>
      <c r="F14" s="313" t="s">
        <v>266</v>
      </c>
      <c r="G14" s="313"/>
      <c r="H14" s="313"/>
      <c r="I14" s="313"/>
      <c r="J14" s="313"/>
      <c r="K14" s="313"/>
      <c r="L14" s="313" t="s">
        <v>267</v>
      </c>
      <c r="M14" s="313"/>
      <c r="N14" s="313"/>
      <c r="O14" s="313"/>
      <c r="P14" s="313"/>
    </row>
    <row r="15" spans="1:16" ht="102" customHeight="1">
      <c r="A15" s="313"/>
      <c r="B15" s="313"/>
      <c r="C15" s="313"/>
      <c r="D15" s="314"/>
      <c r="E15" s="314"/>
      <c r="F15" s="285" t="s">
        <v>972</v>
      </c>
      <c r="G15" s="285" t="s">
        <v>963</v>
      </c>
      <c r="H15" s="285" t="s">
        <v>966</v>
      </c>
      <c r="I15" s="285" t="s">
        <v>967</v>
      </c>
      <c r="J15" s="285" t="s">
        <v>968</v>
      </c>
      <c r="K15" s="285" t="s">
        <v>969</v>
      </c>
      <c r="L15" s="285" t="s">
        <v>970</v>
      </c>
      <c r="M15" s="285" t="s">
        <v>966</v>
      </c>
      <c r="N15" s="285" t="s">
        <v>967</v>
      </c>
      <c r="O15" s="285" t="s">
        <v>971</v>
      </c>
      <c r="P15" s="285" t="s">
        <v>962</v>
      </c>
    </row>
    <row r="16" spans="1:16" ht="15.75">
      <c r="A16" s="71">
        <v>1</v>
      </c>
      <c r="B16" s="71">
        <v>2</v>
      </c>
      <c r="C16" s="71">
        <v>3</v>
      </c>
      <c r="D16" s="71">
        <v>4</v>
      </c>
      <c r="E16" s="71">
        <v>5</v>
      </c>
      <c r="F16" s="71">
        <v>6</v>
      </c>
      <c r="G16" s="71">
        <v>7</v>
      </c>
      <c r="H16" s="71">
        <v>8</v>
      </c>
      <c r="I16" s="71">
        <v>9</v>
      </c>
      <c r="J16" s="71">
        <v>10</v>
      </c>
      <c r="K16" s="71">
        <v>11</v>
      </c>
      <c r="L16" s="71">
        <v>12</v>
      </c>
      <c r="M16" s="71">
        <v>13</v>
      </c>
      <c r="N16" s="71">
        <v>14</v>
      </c>
      <c r="O16" s="71">
        <v>15</v>
      </c>
      <c r="P16" s="71">
        <v>16</v>
      </c>
    </row>
    <row r="17" spans="1:16" ht="66" customHeight="1">
      <c r="A17" s="72" t="s">
        <v>268</v>
      </c>
      <c r="B17" s="72"/>
      <c r="C17" s="324" t="s">
        <v>106</v>
      </c>
      <c r="D17" s="324"/>
      <c r="E17" s="324"/>
      <c r="F17" s="280"/>
      <c r="G17" s="280"/>
      <c r="H17" s="280"/>
      <c r="I17" s="280"/>
      <c r="J17" s="280"/>
      <c r="K17" s="280"/>
      <c r="L17" s="281"/>
      <c r="M17" s="281"/>
      <c r="N17" s="281"/>
      <c r="O17" s="281"/>
      <c r="P17" s="281"/>
    </row>
    <row r="18" spans="1:16" ht="51.75" customHeight="1">
      <c r="A18" s="163" t="s">
        <v>269</v>
      </c>
      <c r="B18" s="79"/>
      <c r="C18" s="96" t="s">
        <v>534</v>
      </c>
      <c r="D18" s="182" t="s">
        <v>279</v>
      </c>
      <c r="E18" s="183">
        <v>92.3</v>
      </c>
      <c r="F18" s="235"/>
      <c r="G18" s="235"/>
      <c r="H18" s="235"/>
      <c r="I18" s="133"/>
      <c r="J18" s="133"/>
      <c r="K18" s="133"/>
      <c r="L18" s="236"/>
      <c r="M18" s="236"/>
      <c r="N18" s="236"/>
      <c r="O18" s="236"/>
      <c r="P18" s="274"/>
    </row>
    <row r="19" spans="1:16" ht="49.5" customHeight="1">
      <c r="A19" s="163" t="s">
        <v>296</v>
      </c>
      <c r="B19" s="79"/>
      <c r="C19" s="237" t="s">
        <v>613</v>
      </c>
      <c r="D19" s="81" t="s">
        <v>434</v>
      </c>
      <c r="E19" s="82">
        <v>34.3</v>
      </c>
      <c r="F19" s="133"/>
      <c r="G19" s="235"/>
      <c r="H19" s="235"/>
      <c r="I19" s="133"/>
      <c r="J19" s="133"/>
      <c r="K19" s="133"/>
      <c r="L19" s="236"/>
      <c r="M19" s="236"/>
      <c r="N19" s="236"/>
      <c r="O19" s="236"/>
      <c r="P19" s="274"/>
    </row>
    <row r="20" spans="1:16" ht="47.25">
      <c r="A20" s="163" t="s">
        <v>306</v>
      </c>
      <c r="B20" s="79"/>
      <c r="C20" s="237" t="s">
        <v>768</v>
      </c>
      <c r="D20" s="182" t="s">
        <v>279</v>
      </c>
      <c r="E20" s="183">
        <v>58</v>
      </c>
      <c r="F20" s="197"/>
      <c r="G20" s="236"/>
      <c r="H20" s="235"/>
      <c r="I20" s="133"/>
      <c r="J20" s="133"/>
      <c r="K20" s="239"/>
      <c r="L20" s="236"/>
      <c r="M20" s="236"/>
      <c r="N20" s="236"/>
      <c r="O20" s="236"/>
      <c r="P20" s="274"/>
    </row>
    <row r="21" spans="1:16" ht="47.25">
      <c r="A21" s="163" t="s">
        <v>314</v>
      </c>
      <c r="B21" s="79"/>
      <c r="C21" s="96" t="s">
        <v>107</v>
      </c>
      <c r="D21" s="187" t="s">
        <v>310</v>
      </c>
      <c r="E21" s="188">
        <v>2</v>
      </c>
      <c r="F21" s="133"/>
      <c r="G21" s="235"/>
      <c r="H21" s="235"/>
      <c r="I21" s="133"/>
      <c r="J21" s="133"/>
      <c r="K21" s="133"/>
      <c r="L21" s="236"/>
      <c r="M21" s="236"/>
      <c r="N21" s="236"/>
      <c r="O21" s="236"/>
      <c r="P21" s="274"/>
    </row>
    <row r="22" spans="1:16" ht="24.75" customHeight="1">
      <c r="A22" s="163" t="s">
        <v>335</v>
      </c>
      <c r="B22" s="79"/>
      <c r="C22" s="96" t="s">
        <v>53</v>
      </c>
      <c r="D22" s="275" t="s">
        <v>310</v>
      </c>
      <c r="E22" s="276">
        <v>5</v>
      </c>
      <c r="F22" s="247"/>
      <c r="G22" s="235"/>
      <c r="H22" s="235"/>
      <c r="I22" s="82"/>
      <c r="J22" s="82"/>
      <c r="K22" s="133"/>
      <c r="L22" s="236"/>
      <c r="M22" s="236"/>
      <c r="N22" s="236"/>
      <c r="O22" s="236"/>
      <c r="P22" s="274"/>
    </row>
    <row r="23" spans="1:16" ht="15.75">
      <c r="A23" s="163" t="s">
        <v>346</v>
      </c>
      <c r="B23" s="79"/>
      <c r="C23" s="96" t="s">
        <v>54</v>
      </c>
      <c r="D23" s="243" t="s">
        <v>310</v>
      </c>
      <c r="E23" s="188">
        <v>1</v>
      </c>
      <c r="F23" s="89"/>
      <c r="G23" s="235"/>
      <c r="H23" s="235"/>
      <c r="I23" s="140"/>
      <c r="J23" s="140"/>
      <c r="K23" s="133"/>
      <c r="L23" s="236"/>
      <c r="M23" s="236"/>
      <c r="N23" s="236"/>
      <c r="O23" s="236"/>
      <c r="P23" s="274"/>
    </row>
    <row r="24" spans="1:16" ht="31.5">
      <c r="A24" s="163" t="s">
        <v>365</v>
      </c>
      <c r="B24" s="79"/>
      <c r="C24" s="96" t="s">
        <v>803</v>
      </c>
      <c r="D24" s="243" t="s">
        <v>310</v>
      </c>
      <c r="E24" s="188">
        <v>1</v>
      </c>
      <c r="F24" s="241"/>
      <c r="G24" s="235"/>
      <c r="H24" s="235"/>
      <c r="I24" s="133"/>
      <c r="J24" s="133"/>
      <c r="K24" s="133"/>
      <c r="L24" s="236"/>
      <c r="M24" s="236"/>
      <c r="N24" s="236"/>
      <c r="O24" s="236"/>
      <c r="P24" s="274"/>
    </row>
    <row r="25" spans="1:16" ht="31.5">
      <c r="A25" s="163" t="s">
        <v>386</v>
      </c>
      <c r="B25" s="79"/>
      <c r="C25" s="96" t="s">
        <v>108</v>
      </c>
      <c r="D25" s="243" t="s">
        <v>310</v>
      </c>
      <c r="E25" s="188">
        <v>1</v>
      </c>
      <c r="F25" s="82"/>
      <c r="G25" s="235"/>
      <c r="H25" s="235"/>
      <c r="I25" s="133"/>
      <c r="J25" s="82"/>
      <c r="K25" s="133"/>
      <c r="L25" s="236"/>
      <c r="M25" s="236"/>
      <c r="N25" s="236"/>
      <c r="O25" s="236"/>
      <c r="P25" s="274"/>
    </row>
    <row r="26" spans="1:16" ht="95.25" customHeight="1">
      <c r="A26" s="163" t="s">
        <v>408</v>
      </c>
      <c r="B26" s="79"/>
      <c r="C26" s="96" t="s">
        <v>109</v>
      </c>
      <c r="D26" s="243" t="s">
        <v>273</v>
      </c>
      <c r="E26" s="188">
        <v>2</v>
      </c>
      <c r="F26" s="247"/>
      <c r="G26" s="235"/>
      <c r="H26" s="235"/>
      <c r="I26" s="82"/>
      <c r="J26" s="82"/>
      <c r="K26" s="133"/>
      <c r="L26" s="236"/>
      <c r="M26" s="236"/>
      <c r="N26" s="236"/>
      <c r="O26" s="236"/>
      <c r="P26" s="274"/>
    </row>
    <row r="27" spans="1:16" ht="31.5">
      <c r="A27" s="163" t="s">
        <v>589</v>
      </c>
      <c r="B27" s="79"/>
      <c r="C27" s="96" t="s">
        <v>56</v>
      </c>
      <c r="D27" s="243" t="s">
        <v>279</v>
      </c>
      <c r="E27" s="188">
        <v>92.3</v>
      </c>
      <c r="F27" s="82"/>
      <c r="G27" s="235"/>
      <c r="H27" s="235"/>
      <c r="I27" s="82"/>
      <c r="J27" s="247"/>
      <c r="K27" s="133"/>
      <c r="L27" s="236"/>
      <c r="M27" s="236"/>
      <c r="N27" s="236"/>
      <c r="O27" s="236"/>
      <c r="P27" s="274"/>
    </row>
    <row r="28" spans="1:16" ht="31.5">
      <c r="A28" s="163" t="s">
        <v>590</v>
      </c>
      <c r="B28" s="79"/>
      <c r="C28" s="186" t="s">
        <v>809</v>
      </c>
      <c r="D28" s="243" t="s">
        <v>273</v>
      </c>
      <c r="E28" s="188">
        <v>1</v>
      </c>
      <c r="F28" s="133"/>
      <c r="G28" s="235"/>
      <c r="H28" s="235"/>
      <c r="I28" s="133"/>
      <c r="J28" s="247"/>
      <c r="K28" s="133"/>
      <c r="L28" s="236"/>
      <c r="M28" s="236"/>
      <c r="N28" s="236"/>
      <c r="O28" s="236"/>
      <c r="P28" s="274"/>
    </row>
    <row r="29" spans="1:16" ht="15.75">
      <c r="A29" s="163" t="s">
        <v>592</v>
      </c>
      <c r="B29" s="79"/>
      <c r="C29" s="96" t="s">
        <v>811</v>
      </c>
      <c r="D29" s="275" t="s">
        <v>279</v>
      </c>
      <c r="E29" s="276">
        <v>92.3</v>
      </c>
      <c r="F29" s="260"/>
      <c r="G29" s="235"/>
      <c r="H29" s="235"/>
      <c r="I29" s="133"/>
      <c r="J29" s="133"/>
      <c r="K29" s="133"/>
      <c r="L29" s="236"/>
      <c r="M29" s="236"/>
      <c r="N29" s="236"/>
      <c r="O29" s="236"/>
      <c r="P29" s="274"/>
    </row>
    <row r="30" spans="1:16" ht="31.5">
      <c r="A30" s="163" t="s">
        <v>594</v>
      </c>
      <c r="B30" s="79"/>
      <c r="C30" s="96" t="s">
        <v>813</v>
      </c>
      <c r="D30" s="275" t="s">
        <v>279</v>
      </c>
      <c r="E30" s="276">
        <v>92.3</v>
      </c>
      <c r="F30" s="247"/>
      <c r="G30" s="235"/>
      <c r="H30" s="235"/>
      <c r="I30" s="247"/>
      <c r="J30" s="82"/>
      <c r="K30" s="133"/>
      <c r="L30" s="236"/>
      <c r="M30" s="236"/>
      <c r="N30" s="236"/>
      <c r="O30" s="236"/>
      <c r="P30" s="274"/>
    </row>
    <row r="31" spans="1:16" ht="17.25" customHeight="1">
      <c r="A31" s="163" t="s">
        <v>596</v>
      </c>
      <c r="B31" s="79"/>
      <c r="C31" s="237" t="s">
        <v>815</v>
      </c>
      <c r="D31" s="190" t="s">
        <v>434</v>
      </c>
      <c r="E31" s="183">
        <v>92.3</v>
      </c>
      <c r="F31" s="241"/>
      <c r="G31" s="235"/>
      <c r="H31" s="235"/>
      <c r="I31" s="133"/>
      <c r="J31" s="235"/>
      <c r="K31" s="133"/>
      <c r="L31" s="236"/>
      <c r="M31" s="236"/>
      <c r="N31" s="236"/>
      <c r="O31" s="236"/>
      <c r="P31" s="274"/>
    </row>
    <row r="32" spans="1:16" ht="33" customHeight="1">
      <c r="A32" s="163" t="s">
        <v>598</v>
      </c>
      <c r="B32" s="79"/>
      <c r="C32" s="96" t="s">
        <v>817</v>
      </c>
      <c r="D32" s="202" t="s">
        <v>273</v>
      </c>
      <c r="E32" s="188">
        <v>1</v>
      </c>
      <c r="F32" s="260"/>
      <c r="G32" s="235"/>
      <c r="H32" s="235"/>
      <c r="I32" s="133"/>
      <c r="J32" s="133"/>
      <c r="K32" s="133"/>
      <c r="L32" s="236"/>
      <c r="M32" s="236"/>
      <c r="N32" s="236"/>
      <c r="O32" s="236"/>
      <c r="P32" s="274"/>
    </row>
    <row r="33" spans="1:16" ht="42.75" customHeight="1">
      <c r="A33" s="163" t="s">
        <v>600</v>
      </c>
      <c r="B33" s="79"/>
      <c r="C33" s="96" t="s">
        <v>819</v>
      </c>
      <c r="D33" s="243" t="s">
        <v>620</v>
      </c>
      <c r="E33" s="188">
        <v>1</v>
      </c>
      <c r="F33" s="82"/>
      <c r="G33" s="235"/>
      <c r="H33" s="235"/>
      <c r="I33" s="82"/>
      <c r="J33" s="247"/>
      <c r="K33" s="133"/>
      <c r="L33" s="236"/>
      <c r="M33" s="236"/>
      <c r="N33" s="236"/>
      <c r="O33" s="236"/>
      <c r="P33" s="274"/>
    </row>
    <row r="34" spans="1:16" ht="50.25" customHeight="1">
      <c r="A34" s="163" t="s">
        <v>601</v>
      </c>
      <c r="B34" s="79"/>
      <c r="C34" s="96" t="s">
        <v>619</v>
      </c>
      <c r="D34" s="243" t="s">
        <v>620</v>
      </c>
      <c r="E34" s="188">
        <v>2</v>
      </c>
      <c r="F34" s="82"/>
      <c r="G34" s="235"/>
      <c r="H34" s="235"/>
      <c r="I34" s="82"/>
      <c r="J34" s="247"/>
      <c r="K34" s="133"/>
      <c r="L34" s="236"/>
      <c r="M34" s="236"/>
      <c r="N34" s="236"/>
      <c r="O34" s="236"/>
      <c r="P34" s="274"/>
    </row>
    <row r="35" spans="1:16" s="86" customFormat="1" ht="41.25" customHeight="1">
      <c r="A35" s="163"/>
      <c r="B35" s="79"/>
      <c r="C35" s="322" t="s">
        <v>110</v>
      </c>
      <c r="D35" s="322"/>
      <c r="E35" s="322"/>
      <c r="F35" s="322"/>
      <c r="G35" s="322"/>
      <c r="H35" s="235"/>
      <c r="I35" s="133"/>
      <c r="J35" s="133"/>
      <c r="K35" s="133"/>
      <c r="L35" s="234"/>
      <c r="M35" s="234"/>
      <c r="N35" s="234"/>
      <c r="O35" s="234"/>
      <c r="P35" s="278"/>
    </row>
    <row r="36" spans="1:16" s="86" customFormat="1" ht="15.75">
      <c r="A36" s="163" t="s">
        <v>603</v>
      </c>
      <c r="B36" s="79"/>
      <c r="C36" s="237" t="s">
        <v>665</v>
      </c>
      <c r="D36" s="104" t="s">
        <v>276</v>
      </c>
      <c r="E36" s="82">
        <v>1.4</v>
      </c>
      <c r="F36" s="235"/>
      <c r="G36" s="235"/>
      <c r="H36" s="235"/>
      <c r="I36" s="133"/>
      <c r="J36" s="247"/>
      <c r="K36" s="239"/>
      <c r="L36" s="234"/>
      <c r="M36" s="234"/>
      <c r="N36" s="234"/>
      <c r="O36" s="234"/>
      <c r="P36" s="278"/>
    </row>
    <row r="37" spans="1:16" s="86" customFormat="1" ht="15.75">
      <c r="A37" s="163" t="s">
        <v>605</v>
      </c>
      <c r="B37" s="79"/>
      <c r="C37" s="237" t="s">
        <v>667</v>
      </c>
      <c r="D37" s="104" t="s">
        <v>276</v>
      </c>
      <c r="E37" s="82">
        <v>7</v>
      </c>
      <c r="F37" s="235"/>
      <c r="G37" s="235"/>
      <c r="H37" s="235"/>
      <c r="I37" s="133"/>
      <c r="J37" s="247"/>
      <c r="K37" s="239"/>
      <c r="L37" s="234"/>
      <c r="M37" s="234"/>
      <c r="N37" s="234"/>
      <c r="O37" s="234"/>
      <c r="P37" s="278"/>
    </row>
    <row r="38" spans="1:16" s="86" customFormat="1" ht="18" customHeight="1">
      <c r="A38" s="163" t="s">
        <v>606</v>
      </c>
      <c r="B38" s="79"/>
      <c r="C38" s="237" t="s">
        <v>669</v>
      </c>
      <c r="D38" s="104" t="s">
        <v>276</v>
      </c>
      <c r="E38" s="82">
        <v>38.5</v>
      </c>
      <c r="F38" s="133"/>
      <c r="G38" s="235"/>
      <c r="H38" s="235"/>
      <c r="I38" s="133"/>
      <c r="J38" s="133"/>
      <c r="K38" s="239"/>
      <c r="L38" s="234"/>
      <c r="M38" s="234"/>
      <c r="N38" s="234"/>
      <c r="O38" s="234"/>
      <c r="P38" s="278"/>
    </row>
    <row r="39" spans="1:16" s="86" customFormat="1" ht="15.75">
      <c r="A39" s="163" t="s">
        <v>607</v>
      </c>
      <c r="B39" s="79"/>
      <c r="C39" s="80" t="s">
        <v>661</v>
      </c>
      <c r="D39" s="88" t="s">
        <v>276</v>
      </c>
      <c r="E39" s="89">
        <v>17.4</v>
      </c>
      <c r="F39" s="133"/>
      <c r="G39" s="235"/>
      <c r="H39" s="235"/>
      <c r="I39" s="133"/>
      <c r="J39" s="133"/>
      <c r="K39" s="239"/>
      <c r="L39" s="234"/>
      <c r="M39" s="234"/>
      <c r="N39" s="234"/>
      <c r="O39" s="234"/>
      <c r="P39" s="278"/>
    </row>
    <row r="40" spans="1:16" s="86" customFormat="1" ht="21" customHeight="1">
      <c r="A40" s="163"/>
      <c r="B40" s="79"/>
      <c r="C40" s="322" t="s">
        <v>111</v>
      </c>
      <c r="D40" s="322"/>
      <c r="E40" s="322"/>
      <c r="F40" s="322"/>
      <c r="G40" s="322"/>
      <c r="H40" s="235"/>
      <c r="I40" s="133"/>
      <c r="J40" s="133"/>
      <c r="K40" s="133"/>
      <c r="L40" s="234"/>
      <c r="M40" s="234"/>
      <c r="N40" s="234"/>
      <c r="O40" s="234"/>
      <c r="P40" s="278"/>
    </row>
    <row r="41" spans="1:16" ht="15.75">
      <c r="A41" s="163" t="s">
        <v>781</v>
      </c>
      <c r="B41" s="79"/>
      <c r="C41" s="80" t="s">
        <v>674</v>
      </c>
      <c r="D41" s="202" t="s">
        <v>276</v>
      </c>
      <c r="E41" s="188">
        <v>11</v>
      </c>
      <c r="F41" s="197"/>
      <c r="G41" s="236"/>
      <c r="H41" s="235"/>
      <c r="I41" s="133"/>
      <c r="J41" s="133"/>
      <c r="K41" s="239"/>
      <c r="L41" s="236"/>
      <c r="M41" s="236"/>
      <c r="N41" s="236"/>
      <c r="O41" s="236"/>
      <c r="P41" s="274"/>
    </row>
    <row r="42" spans="1:16" ht="15.75">
      <c r="A42" s="163" t="s">
        <v>783</v>
      </c>
      <c r="B42" s="79"/>
      <c r="C42" s="80" t="s">
        <v>676</v>
      </c>
      <c r="D42" s="202" t="s">
        <v>276</v>
      </c>
      <c r="E42" s="188">
        <v>174.7</v>
      </c>
      <c r="F42" s="260"/>
      <c r="G42" s="235"/>
      <c r="H42" s="235"/>
      <c r="I42" s="133"/>
      <c r="J42" s="133"/>
      <c r="K42" s="239"/>
      <c r="L42" s="236"/>
      <c r="M42" s="236"/>
      <c r="N42" s="236"/>
      <c r="O42" s="236"/>
      <c r="P42" s="274"/>
    </row>
    <row r="43" spans="1:16" ht="31.5">
      <c r="A43" s="163" t="s">
        <v>785</v>
      </c>
      <c r="B43" s="79"/>
      <c r="C43" s="80" t="s">
        <v>560</v>
      </c>
      <c r="D43" s="202" t="s">
        <v>284</v>
      </c>
      <c r="E43" s="188">
        <v>0.7</v>
      </c>
      <c r="F43" s="234"/>
      <c r="G43" s="235"/>
      <c r="H43" s="235"/>
      <c r="I43" s="234"/>
      <c r="J43" s="234"/>
      <c r="K43" s="239"/>
      <c r="L43" s="236"/>
      <c r="M43" s="236"/>
      <c r="N43" s="236"/>
      <c r="O43" s="236"/>
      <c r="P43" s="274"/>
    </row>
    <row r="44" spans="1:16" ht="15.75">
      <c r="A44" s="163" t="s">
        <v>787</v>
      </c>
      <c r="B44" s="79"/>
      <c r="C44" s="80" t="s">
        <v>661</v>
      </c>
      <c r="D44" s="88" t="s">
        <v>276</v>
      </c>
      <c r="E44" s="188">
        <f>35.4+11</f>
        <v>46.4</v>
      </c>
      <c r="F44" s="260"/>
      <c r="G44" s="235"/>
      <c r="H44" s="235"/>
      <c r="I44" s="133"/>
      <c r="J44" s="133"/>
      <c r="K44" s="239"/>
      <c r="L44" s="236"/>
      <c r="M44" s="236"/>
      <c r="N44" s="236"/>
      <c r="O44" s="236"/>
      <c r="P44" s="274"/>
    </row>
    <row r="45" spans="1:16" ht="15.75">
      <c r="A45" s="144"/>
      <c r="B45" s="145"/>
      <c r="C45" s="146" t="s">
        <v>415</v>
      </c>
      <c r="D45" s="147"/>
      <c r="E45" s="148"/>
      <c r="F45" s="149"/>
      <c r="G45" s="149"/>
      <c r="H45" s="149"/>
      <c r="I45" s="149"/>
      <c r="J45" s="149"/>
      <c r="K45" s="149"/>
      <c r="L45" s="150"/>
      <c r="M45" s="150"/>
      <c r="N45" s="150"/>
      <c r="O45" s="150"/>
      <c r="P45" s="150"/>
    </row>
    <row r="46" spans="1:16" ht="15.75" customHeight="1">
      <c r="A46" s="151"/>
      <c r="B46" s="152"/>
      <c r="C46" s="317" t="s">
        <v>416</v>
      </c>
      <c r="D46" s="317"/>
      <c r="E46" s="317"/>
      <c r="F46" s="317"/>
      <c r="G46" s="317"/>
      <c r="H46" s="317"/>
      <c r="I46" s="317"/>
      <c r="J46" s="317"/>
      <c r="K46" s="317"/>
      <c r="L46" s="153"/>
      <c r="M46" s="153"/>
      <c r="N46" s="153"/>
      <c r="O46" s="153"/>
      <c r="P46" s="153"/>
    </row>
    <row r="47" spans="1:16" ht="15.75" customHeight="1">
      <c r="A47" s="151"/>
      <c r="B47" s="152"/>
      <c r="C47" s="317" t="s">
        <v>417</v>
      </c>
      <c r="D47" s="317"/>
      <c r="E47" s="317"/>
      <c r="F47" s="317"/>
      <c r="G47" s="317"/>
      <c r="H47" s="317"/>
      <c r="I47" s="317"/>
      <c r="J47" s="317"/>
      <c r="K47" s="317"/>
      <c r="L47" s="153"/>
      <c r="M47" s="153"/>
      <c r="N47" s="153"/>
      <c r="O47" s="153"/>
      <c r="P47" s="153"/>
    </row>
    <row r="48" spans="1:16" ht="15.75" customHeight="1">
      <c r="A48" s="318"/>
      <c r="B48" s="318"/>
      <c r="C48" s="318"/>
      <c r="D48" s="155"/>
      <c r="E48" s="156"/>
      <c r="F48" s="157"/>
      <c r="G48" s="157"/>
      <c r="H48" s="157"/>
      <c r="I48" s="157"/>
      <c r="J48" s="157"/>
      <c r="K48" s="157"/>
      <c r="L48" s="157"/>
      <c r="M48" s="157"/>
      <c r="N48" s="157" t="s">
        <v>418</v>
      </c>
      <c r="O48" s="47"/>
      <c r="P48" s="47"/>
    </row>
    <row r="49" spans="1:11" ht="15.75">
      <c r="A49" s="86"/>
      <c r="B49" s="86"/>
      <c r="C49" s="86"/>
      <c r="D49" s="86"/>
      <c r="E49" s="86"/>
      <c r="H49" s="50"/>
      <c r="I49" s="50"/>
      <c r="J49" s="50"/>
      <c r="K49" s="50"/>
    </row>
    <row r="50" spans="1:14" ht="15.75">
      <c r="A50" s="44" t="s">
        <v>255</v>
      </c>
      <c r="B50" s="45"/>
      <c r="C50" s="46"/>
      <c r="D50" s="44" t="s">
        <v>257</v>
      </c>
      <c r="E50" s="44"/>
      <c r="F50" s="47"/>
      <c r="G50" s="47"/>
      <c r="H50" s="47"/>
      <c r="I50" s="47"/>
      <c r="J50" s="47"/>
      <c r="K50" s="47"/>
      <c r="L50" s="157"/>
      <c r="M50" s="157"/>
      <c r="N50" s="157"/>
    </row>
    <row r="51" spans="1:14" ht="15.75" customHeight="1">
      <c r="A51" s="44"/>
      <c r="B51" s="45"/>
      <c r="C51" s="159" t="s">
        <v>256</v>
      </c>
      <c r="D51" s="44"/>
      <c r="E51" s="44"/>
      <c r="F51" s="315" t="s">
        <v>256</v>
      </c>
      <c r="G51" s="315"/>
      <c r="H51" s="315"/>
      <c r="I51" s="315"/>
      <c r="J51" s="315"/>
      <c r="K51" s="315"/>
      <c r="L51" s="157"/>
      <c r="M51" s="157"/>
      <c r="N51" s="157"/>
    </row>
    <row r="53" spans="1:14" ht="15.75">
      <c r="A53" s="44" t="s">
        <v>258</v>
      </c>
      <c r="B53" s="45"/>
      <c r="C53" s="46"/>
      <c r="D53" s="44"/>
      <c r="E53" s="44"/>
      <c r="F53" s="157"/>
      <c r="G53" s="157"/>
      <c r="H53" s="157"/>
      <c r="I53" s="157"/>
      <c r="J53" s="157"/>
      <c r="K53" s="157"/>
      <c r="L53" s="157"/>
      <c r="M53" s="157"/>
      <c r="N53" s="157"/>
    </row>
  </sheetData>
  <sheetProtection selectLockedCells="1" selectUnlockedCells="1"/>
  <mergeCells count="21">
    <mergeCell ref="A1:B1"/>
    <mergeCell ref="A2:B2"/>
    <mergeCell ref="A3:B3"/>
    <mergeCell ref="A4:B4"/>
    <mergeCell ref="A5:H5"/>
    <mergeCell ref="A6:B6"/>
    <mergeCell ref="A10:G10"/>
    <mergeCell ref="A14:A15"/>
    <mergeCell ref="B14:B15"/>
    <mergeCell ref="C14:C15"/>
    <mergeCell ref="D14:D15"/>
    <mergeCell ref="E14:E15"/>
    <mergeCell ref="F14:K14"/>
    <mergeCell ref="C46:K46"/>
    <mergeCell ref="C47:K47"/>
    <mergeCell ref="A48:C48"/>
    <mergeCell ref="F51:K51"/>
    <mergeCell ref="L14:P14"/>
    <mergeCell ref="C17:E17"/>
    <mergeCell ref="C35:G35"/>
    <mergeCell ref="C40:G40"/>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13.xml><?xml version="1.0" encoding="utf-8"?>
<worksheet xmlns="http://schemas.openxmlformats.org/spreadsheetml/2006/main" xmlns:r="http://schemas.openxmlformats.org/officeDocument/2006/relationships">
  <sheetPr>
    <tabColor indexed="21"/>
  </sheetPr>
  <dimension ref="A1:P51"/>
  <sheetViews>
    <sheetView zoomScale="85" zoomScaleNormal="85" zoomScalePageLayoutView="0" workbookViewId="0" topLeftCell="A1">
      <selection activeCell="C4" sqref="C4"/>
    </sheetView>
  </sheetViews>
  <sheetFormatPr defaultColWidth="9.140625" defaultRowHeight="12.75"/>
  <cols>
    <col min="1" max="1" width="8.8515625" style="50" customWidth="1"/>
    <col min="2" max="2" width="12.00390625" style="50" customWidth="1"/>
    <col min="3" max="3" width="47.7109375" style="50" customWidth="1"/>
    <col min="4" max="5" width="8.57421875" style="50" customWidth="1"/>
    <col min="6" max="11" width="8.57421875" style="158" customWidth="1"/>
    <col min="12" max="16" width="8.57421875" style="50" customWidth="1"/>
    <col min="17" max="18" width="11.57421875" style="50" customWidth="1"/>
    <col min="19" max="16384" width="9.140625" style="50" customWidth="1"/>
  </cols>
  <sheetData>
    <row r="1" spans="1:11" s="51" customFormat="1" ht="12.75" customHeight="1">
      <c r="A1" s="310"/>
      <c r="B1" s="310"/>
      <c r="C1" s="23"/>
      <c r="E1" s="52"/>
      <c r="F1" s="158"/>
      <c r="G1" s="158"/>
      <c r="H1" s="158"/>
      <c r="I1" s="158"/>
      <c r="J1" s="158"/>
      <c r="K1" s="158"/>
    </row>
    <row r="2" spans="1:11" s="51" customFormat="1" ht="14.25" customHeight="1">
      <c r="A2" s="311"/>
      <c r="B2" s="311"/>
      <c r="C2" s="55"/>
      <c r="E2" s="52"/>
      <c r="F2" s="158"/>
      <c r="G2" s="53"/>
      <c r="H2" s="54" t="s">
        <v>112</v>
      </c>
      <c r="I2" s="53"/>
      <c r="J2" s="158"/>
      <c r="K2" s="158"/>
    </row>
    <row r="3" spans="1:11" s="51" customFormat="1" ht="22.5" customHeight="1">
      <c r="A3" s="311"/>
      <c r="B3" s="311"/>
      <c r="C3" s="56"/>
      <c r="E3" s="52"/>
      <c r="F3" s="158"/>
      <c r="G3" s="158"/>
      <c r="H3" s="230" t="s">
        <v>246</v>
      </c>
      <c r="I3" s="53"/>
      <c r="J3" s="158"/>
      <c r="K3" s="158"/>
    </row>
    <row r="4" spans="1:16" s="51" customFormat="1" ht="16.5" customHeight="1">
      <c r="A4" s="311"/>
      <c r="B4" s="311"/>
      <c r="C4" s="62"/>
      <c r="D4" s="207"/>
      <c r="E4" s="170"/>
      <c r="F4" s="67"/>
      <c r="G4" s="67"/>
      <c r="H4" s="67"/>
      <c r="I4" s="67"/>
      <c r="J4" s="67"/>
      <c r="K4" s="67"/>
      <c r="L4" s="59"/>
      <c r="M4" s="59"/>
      <c r="N4" s="59"/>
      <c r="O4" s="59"/>
      <c r="P4" s="59"/>
    </row>
    <row r="5" spans="1:16" s="51" customFormat="1" ht="16.5" customHeight="1">
      <c r="A5" s="299" t="s">
        <v>213</v>
      </c>
      <c r="B5" s="299"/>
      <c r="C5" s="299"/>
      <c r="D5" s="299"/>
      <c r="E5" s="299"/>
      <c r="F5" s="299"/>
      <c r="G5" s="299"/>
      <c r="H5" s="299"/>
      <c r="I5" s="59"/>
      <c r="J5" s="59"/>
      <c r="K5" s="59"/>
      <c r="L5" s="59"/>
      <c r="M5" s="59"/>
      <c r="N5" s="59"/>
      <c r="O5" s="59"/>
      <c r="P5" s="59"/>
    </row>
    <row r="6" spans="1:16" s="51" customFormat="1" ht="16.5" customHeight="1">
      <c r="A6" s="299" t="s">
        <v>214</v>
      </c>
      <c r="B6" s="299"/>
      <c r="C6" s="7"/>
      <c r="D6" s="7"/>
      <c r="E6" s="7"/>
      <c r="F6" s="7"/>
      <c r="G6" s="7"/>
      <c r="H6" s="7"/>
      <c r="I6" s="60"/>
      <c r="J6" s="60"/>
      <c r="K6" s="60"/>
      <c r="L6" s="60"/>
      <c r="M6" s="60"/>
      <c r="N6" s="60"/>
      <c r="O6" s="59"/>
      <c r="P6" s="59"/>
    </row>
    <row r="7" spans="1:16" s="51" customFormat="1" ht="16.5" customHeight="1">
      <c r="A7" s="24" t="s">
        <v>215</v>
      </c>
      <c r="B7" s="7"/>
      <c r="C7" s="7"/>
      <c r="D7" s="7"/>
      <c r="E7" s="7"/>
      <c r="F7" s="7"/>
      <c r="G7" s="7"/>
      <c r="H7" s="7"/>
      <c r="I7" s="60"/>
      <c r="J7" s="60"/>
      <c r="K7" s="60"/>
      <c r="L7" s="60"/>
      <c r="M7" s="60"/>
      <c r="N7" s="60"/>
      <c r="O7" s="59"/>
      <c r="P7" s="59"/>
    </row>
    <row r="8" spans="1:16" s="51" customFormat="1" ht="16.5" customHeight="1">
      <c r="A8" s="24" t="s">
        <v>229</v>
      </c>
      <c r="B8" s="24"/>
      <c r="C8" s="24"/>
      <c r="D8" s="24"/>
      <c r="E8" s="24"/>
      <c r="F8" s="24"/>
      <c r="G8" s="24"/>
      <c r="H8" s="24"/>
      <c r="I8" s="60"/>
      <c r="J8" s="60"/>
      <c r="K8" s="60"/>
      <c r="L8" s="60"/>
      <c r="M8" s="60"/>
      <c r="N8" s="60"/>
      <c r="O8" s="59"/>
      <c r="P8" s="59"/>
    </row>
    <row r="9" spans="1:16" s="51" customFormat="1" ht="16.5" customHeight="1">
      <c r="A9" s="8" t="s">
        <v>216</v>
      </c>
      <c r="B9" s="8"/>
      <c r="C9" s="8"/>
      <c r="D9" s="8"/>
      <c r="E9" s="8"/>
      <c r="F9" s="8"/>
      <c r="G9" s="8"/>
      <c r="H9" s="25"/>
      <c r="I9" s="60"/>
      <c r="J9" s="60"/>
      <c r="K9" s="60"/>
      <c r="L9" s="60"/>
      <c r="M9" s="60"/>
      <c r="N9" s="60"/>
      <c r="O9" s="59"/>
      <c r="P9" s="59"/>
    </row>
    <row r="10" spans="1:16" s="51" customFormat="1" ht="35.25" customHeight="1">
      <c r="A10" s="294" t="s">
        <v>957</v>
      </c>
      <c r="B10" s="294"/>
      <c r="C10" s="294"/>
      <c r="D10" s="294"/>
      <c r="E10" s="294"/>
      <c r="F10" s="294"/>
      <c r="G10" s="294"/>
      <c r="H10" s="8"/>
      <c r="I10" s="60"/>
      <c r="J10" s="60"/>
      <c r="K10" s="60"/>
      <c r="L10" s="60"/>
      <c r="M10" s="60"/>
      <c r="N10" s="60"/>
      <c r="O10" s="60"/>
      <c r="P10" s="60"/>
    </row>
    <row r="11" spans="1:14" s="51" customFormat="1" ht="15.75">
      <c r="A11" s="61"/>
      <c r="B11" s="61"/>
      <c r="C11" s="62"/>
      <c r="D11" s="63"/>
      <c r="E11" s="64"/>
      <c r="F11" s="57"/>
      <c r="G11" s="57"/>
      <c r="H11" s="57"/>
      <c r="I11" s="57"/>
      <c r="J11" s="57"/>
      <c r="K11" s="57"/>
      <c r="L11" s="57"/>
      <c r="M11" s="57"/>
      <c r="N11" s="57"/>
    </row>
    <row r="12" spans="1:14" s="51" customFormat="1" ht="15.75">
      <c r="A12" s="61"/>
      <c r="B12" s="61"/>
      <c r="C12" s="62"/>
      <c r="D12" s="11"/>
      <c r="E12" s="57"/>
      <c r="F12" s="67"/>
      <c r="G12" s="59"/>
      <c r="H12" s="59"/>
      <c r="I12" s="59"/>
      <c r="J12" s="59"/>
      <c r="K12" s="57"/>
      <c r="L12" s="68" t="s">
        <v>261</v>
      </c>
      <c r="N12" s="69"/>
    </row>
    <row r="13" spans="1:16" s="51" customFormat="1" ht="12.75" customHeight="1">
      <c r="A13" s="61"/>
      <c r="B13" s="61"/>
      <c r="C13" s="62"/>
      <c r="D13" s="65"/>
      <c r="E13" s="66"/>
      <c r="F13" s="67"/>
      <c r="G13" s="67"/>
      <c r="H13" s="67"/>
      <c r="I13" s="67"/>
      <c r="J13" s="67"/>
      <c r="K13" s="67"/>
      <c r="L13" s="66"/>
      <c r="M13" s="66"/>
      <c r="N13" s="66"/>
      <c r="O13" s="66"/>
      <c r="P13" s="66"/>
    </row>
    <row r="14" spans="1:16" s="51" customFormat="1" ht="22.5" customHeight="1">
      <c r="A14" s="313" t="s">
        <v>217</v>
      </c>
      <c r="B14" s="313" t="s">
        <v>262</v>
      </c>
      <c r="C14" s="313" t="s">
        <v>263</v>
      </c>
      <c r="D14" s="314" t="s">
        <v>264</v>
      </c>
      <c r="E14" s="314" t="s">
        <v>265</v>
      </c>
      <c r="F14" s="313" t="s">
        <v>266</v>
      </c>
      <c r="G14" s="313"/>
      <c r="H14" s="313"/>
      <c r="I14" s="313"/>
      <c r="J14" s="313"/>
      <c r="K14" s="313"/>
      <c r="L14" s="313" t="s">
        <v>267</v>
      </c>
      <c r="M14" s="313"/>
      <c r="N14" s="313"/>
      <c r="O14" s="313"/>
      <c r="P14" s="313"/>
    </row>
    <row r="15" spans="1:16" ht="105" customHeight="1">
      <c r="A15" s="313"/>
      <c r="B15" s="313"/>
      <c r="C15" s="313"/>
      <c r="D15" s="314"/>
      <c r="E15" s="314"/>
      <c r="F15" s="285" t="s">
        <v>972</v>
      </c>
      <c r="G15" s="285" t="s">
        <v>963</v>
      </c>
      <c r="H15" s="285" t="s">
        <v>966</v>
      </c>
      <c r="I15" s="285" t="s">
        <v>967</v>
      </c>
      <c r="J15" s="285" t="s">
        <v>968</v>
      </c>
      <c r="K15" s="285" t="s">
        <v>969</v>
      </c>
      <c r="L15" s="285" t="s">
        <v>970</v>
      </c>
      <c r="M15" s="285" t="s">
        <v>966</v>
      </c>
      <c r="N15" s="285" t="s">
        <v>967</v>
      </c>
      <c r="O15" s="285" t="s">
        <v>971</v>
      </c>
      <c r="P15" s="285" t="s">
        <v>962</v>
      </c>
    </row>
    <row r="16" spans="1:16" ht="15.75">
      <c r="A16" s="71">
        <v>1</v>
      </c>
      <c r="B16" s="71">
        <v>2</v>
      </c>
      <c r="C16" s="71">
        <v>3</v>
      </c>
      <c r="D16" s="71">
        <v>4</v>
      </c>
      <c r="E16" s="71">
        <v>5</v>
      </c>
      <c r="F16" s="71">
        <v>6</v>
      </c>
      <c r="G16" s="71">
        <v>7</v>
      </c>
      <c r="H16" s="71">
        <v>8</v>
      </c>
      <c r="I16" s="71">
        <v>9</v>
      </c>
      <c r="J16" s="71">
        <v>10</v>
      </c>
      <c r="K16" s="71">
        <v>11</v>
      </c>
      <c r="L16" s="71">
        <v>12</v>
      </c>
      <c r="M16" s="71">
        <v>13</v>
      </c>
      <c r="N16" s="71">
        <v>14</v>
      </c>
      <c r="O16" s="71">
        <v>15</v>
      </c>
      <c r="P16" s="71">
        <v>16</v>
      </c>
    </row>
    <row r="17" spans="1:16" ht="52.5" customHeight="1">
      <c r="A17" s="72" t="s">
        <v>268</v>
      </c>
      <c r="B17" s="72"/>
      <c r="C17" s="320" t="s">
        <v>113</v>
      </c>
      <c r="D17" s="320"/>
      <c r="E17" s="320"/>
      <c r="F17" s="273"/>
      <c r="G17" s="273"/>
      <c r="H17" s="232"/>
      <c r="I17" s="232"/>
      <c r="J17" s="232"/>
      <c r="K17" s="232"/>
      <c r="L17" s="232"/>
      <c r="M17" s="232"/>
      <c r="N17" s="232"/>
      <c r="O17" s="232"/>
      <c r="P17" s="232"/>
    </row>
    <row r="18" spans="1:16" ht="47.25">
      <c r="A18" s="163" t="s">
        <v>269</v>
      </c>
      <c r="B18" s="79"/>
      <c r="C18" s="96" t="s">
        <v>554</v>
      </c>
      <c r="D18" s="81" t="s">
        <v>279</v>
      </c>
      <c r="E18" s="82">
        <v>379.8</v>
      </c>
      <c r="F18" s="235"/>
      <c r="G18" s="235"/>
      <c r="H18" s="235"/>
      <c r="I18" s="133"/>
      <c r="J18" s="133"/>
      <c r="K18" s="133"/>
      <c r="L18" s="234"/>
      <c r="M18" s="236"/>
      <c r="N18" s="236"/>
      <c r="O18" s="236"/>
      <c r="P18" s="274"/>
    </row>
    <row r="19" spans="1:16" ht="50.25" customHeight="1">
      <c r="A19" s="163" t="s">
        <v>296</v>
      </c>
      <c r="B19" s="79"/>
      <c r="C19" s="237" t="s">
        <v>613</v>
      </c>
      <c r="D19" s="79" t="s">
        <v>434</v>
      </c>
      <c r="E19" s="89">
        <v>363.1</v>
      </c>
      <c r="F19" s="133"/>
      <c r="G19" s="235"/>
      <c r="H19" s="235"/>
      <c r="I19" s="133"/>
      <c r="J19" s="133"/>
      <c r="K19" s="133"/>
      <c r="L19" s="234"/>
      <c r="M19" s="236"/>
      <c r="N19" s="236"/>
      <c r="O19" s="236"/>
      <c r="P19" s="274"/>
    </row>
    <row r="20" spans="1:16" ht="15.75">
      <c r="A20" s="163" t="s">
        <v>306</v>
      </c>
      <c r="B20" s="79"/>
      <c r="C20" s="96" t="s">
        <v>915</v>
      </c>
      <c r="D20" s="238" t="s">
        <v>434</v>
      </c>
      <c r="E20" s="277">
        <v>16.7</v>
      </c>
      <c r="F20" s="234"/>
      <c r="G20" s="235"/>
      <c r="H20" s="235"/>
      <c r="I20" s="133"/>
      <c r="J20" s="133"/>
      <c r="K20" s="133"/>
      <c r="L20" s="234"/>
      <c r="M20" s="236"/>
      <c r="N20" s="236"/>
      <c r="O20" s="236"/>
      <c r="P20" s="274"/>
    </row>
    <row r="21" spans="1:16" ht="47.25">
      <c r="A21" s="163" t="s">
        <v>314</v>
      </c>
      <c r="B21" s="79"/>
      <c r="C21" s="96" t="s">
        <v>553</v>
      </c>
      <c r="D21" s="104" t="s">
        <v>279</v>
      </c>
      <c r="E21" s="277">
        <v>11</v>
      </c>
      <c r="F21" s="235"/>
      <c r="G21" s="235"/>
      <c r="H21" s="235"/>
      <c r="I21" s="133"/>
      <c r="J21" s="133"/>
      <c r="K21" s="133"/>
      <c r="L21" s="234"/>
      <c r="M21" s="236"/>
      <c r="N21" s="236"/>
      <c r="O21" s="236"/>
      <c r="P21" s="274"/>
    </row>
    <row r="22" spans="1:16" ht="47.25">
      <c r="A22" s="163" t="s">
        <v>335</v>
      </c>
      <c r="B22" s="79"/>
      <c r="C22" s="237" t="s">
        <v>770</v>
      </c>
      <c r="D22" s="79" t="s">
        <v>310</v>
      </c>
      <c r="E22" s="140">
        <v>3</v>
      </c>
      <c r="F22" s="133"/>
      <c r="G22" s="235"/>
      <c r="H22" s="235"/>
      <c r="I22" s="133"/>
      <c r="J22" s="133"/>
      <c r="K22" s="133"/>
      <c r="L22" s="234"/>
      <c r="M22" s="236"/>
      <c r="N22" s="236"/>
      <c r="O22" s="236"/>
      <c r="P22" s="274"/>
    </row>
    <row r="23" spans="1:16" ht="31.5">
      <c r="A23" s="163" t="s">
        <v>346</v>
      </c>
      <c r="B23" s="79"/>
      <c r="C23" s="96" t="s">
        <v>776</v>
      </c>
      <c r="D23" s="104" t="s">
        <v>310</v>
      </c>
      <c r="E23" s="89">
        <v>5</v>
      </c>
      <c r="F23" s="247"/>
      <c r="G23" s="235"/>
      <c r="H23" s="235"/>
      <c r="I23" s="82"/>
      <c r="J23" s="82"/>
      <c r="K23" s="133"/>
      <c r="L23" s="234"/>
      <c r="M23" s="236"/>
      <c r="N23" s="236"/>
      <c r="O23" s="236"/>
      <c r="P23" s="274"/>
    </row>
    <row r="24" spans="1:16" ht="31.5">
      <c r="A24" s="163" t="s">
        <v>365</v>
      </c>
      <c r="B24" s="79"/>
      <c r="C24" s="96" t="s">
        <v>784</v>
      </c>
      <c r="D24" s="104" t="s">
        <v>310</v>
      </c>
      <c r="E24" s="89">
        <v>1</v>
      </c>
      <c r="F24" s="89"/>
      <c r="G24" s="235"/>
      <c r="H24" s="235"/>
      <c r="I24" s="140"/>
      <c r="J24" s="140"/>
      <c r="K24" s="133"/>
      <c r="L24" s="234"/>
      <c r="M24" s="236"/>
      <c r="N24" s="236"/>
      <c r="O24" s="236"/>
      <c r="P24" s="274"/>
    </row>
    <row r="25" spans="1:16" ht="31.5">
      <c r="A25" s="163" t="s">
        <v>386</v>
      </c>
      <c r="B25" s="79"/>
      <c r="C25" s="96" t="s">
        <v>108</v>
      </c>
      <c r="D25" s="88" t="s">
        <v>310</v>
      </c>
      <c r="E25" s="89">
        <v>1</v>
      </c>
      <c r="F25" s="82"/>
      <c r="G25" s="235"/>
      <c r="H25" s="235"/>
      <c r="I25" s="133"/>
      <c r="J25" s="82"/>
      <c r="K25" s="133"/>
      <c r="L25" s="234"/>
      <c r="M25" s="236"/>
      <c r="N25" s="236"/>
      <c r="O25" s="236"/>
      <c r="P25" s="274"/>
    </row>
    <row r="26" spans="1:16" ht="78.75">
      <c r="A26" s="163" t="s">
        <v>408</v>
      </c>
      <c r="B26" s="79"/>
      <c r="C26" s="96" t="s">
        <v>114</v>
      </c>
      <c r="D26" s="88" t="s">
        <v>273</v>
      </c>
      <c r="E26" s="89">
        <v>2</v>
      </c>
      <c r="F26" s="247"/>
      <c r="G26" s="235"/>
      <c r="H26" s="235"/>
      <c r="I26" s="82"/>
      <c r="J26" s="82"/>
      <c r="K26" s="133"/>
      <c r="L26" s="234"/>
      <c r="M26" s="236"/>
      <c r="N26" s="236"/>
      <c r="O26" s="236"/>
      <c r="P26" s="274"/>
    </row>
    <row r="27" spans="1:16" ht="31.5">
      <c r="A27" s="163" t="s">
        <v>589</v>
      </c>
      <c r="B27" s="79"/>
      <c r="C27" s="80" t="s">
        <v>807</v>
      </c>
      <c r="D27" s="88" t="s">
        <v>279</v>
      </c>
      <c r="E27" s="89">
        <v>379.8</v>
      </c>
      <c r="F27" s="82"/>
      <c r="G27" s="235"/>
      <c r="H27" s="235"/>
      <c r="I27" s="82"/>
      <c r="J27" s="247"/>
      <c r="K27" s="133"/>
      <c r="L27" s="234"/>
      <c r="M27" s="236"/>
      <c r="N27" s="236"/>
      <c r="O27" s="236"/>
      <c r="P27" s="274"/>
    </row>
    <row r="28" spans="1:16" ht="31.5">
      <c r="A28" s="163" t="s">
        <v>590</v>
      </c>
      <c r="B28" s="79"/>
      <c r="C28" s="80" t="s">
        <v>809</v>
      </c>
      <c r="D28" s="88" t="s">
        <v>273</v>
      </c>
      <c r="E28" s="89">
        <v>1</v>
      </c>
      <c r="F28" s="260"/>
      <c r="G28" s="235"/>
      <c r="H28" s="235"/>
      <c r="I28" s="133"/>
      <c r="J28" s="247"/>
      <c r="K28" s="133"/>
      <c r="L28" s="234"/>
      <c r="M28" s="236"/>
      <c r="N28" s="236"/>
      <c r="O28" s="236"/>
      <c r="P28" s="274"/>
    </row>
    <row r="29" spans="1:16" ht="15.75">
      <c r="A29" s="163" t="s">
        <v>592</v>
      </c>
      <c r="B29" s="79"/>
      <c r="C29" s="80" t="s">
        <v>811</v>
      </c>
      <c r="D29" s="88" t="s">
        <v>279</v>
      </c>
      <c r="E29" s="89">
        <v>379.8</v>
      </c>
      <c r="F29" s="260"/>
      <c r="G29" s="235"/>
      <c r="H29" s="235"/>
      <c r="I29" s="133"/>
      <c r="J29" s="133"/>
      <c r="K29" s="133"/>
      <c r="L29" s="234"/>
      <c r="M29" s="236"/>
      <c r="N29" s="236"/>
      <c r="O29" s="236"/>
      <c r="P29" s="274"/>
    </row>
    <row r="30" spans="1:16" ht="31.5">
      <c r="A30" s="163" t="s">
        <v>594</v>
      </c>
      <c r="B30" s="79"/>
      <c r="C30" s="80" t="s">
        <v>813</v>
      </c>
      <c r="D30" s="88" t="s">
        <v>279</v>
      </c>
      <c r="E30" s="89">
        <v>379.8</v>
      </c>
      <c r="F30" s="247"/>
      <c r="G30" s="235"/>
      <c r="H30" s="235"/>
      <c r="I30" s="247"/>
      <c r="J30" s="82"/>
      <c r="K30" s="133"/>
      <c r="L30" s="234"/>
      <c r="M30" s="236"/>
      <c r="N30" s="236"/>
      <c r="O30" s="236"/>
      <c r="P30" s="274"/>
    </row>
    <row r="31" spans="1:16" ht="15.75">
      <c r="A31" s="163" t="s">
        <v>596</v>
      </c>
      <c r="B31" s="79"/>
      <c r="C31" s="80" t="s">
        <v>815</v>
      </c>
      <c r="D31" s="88" t="s">
        <v>434</v>
      </c>
      <c r="E31" s="89">
        <v>379.8</v>
      </c>
      <c r="F31" s="241"/>
      <c r="G31" s="235"/>
      <c r="H31" s="235"/>
      <c r="I31" s="133"/>
      <c r="J31" s="235"/>
      <c r="K31" s="133"/>
      <c r="L31" s="234"/>
      <c r="M31" s="236"/>
      <c r="N31" s="236"/>
      <c r="O31" s="236"/>
      <c r="P31" s="274"/>
    </row>
    <row r="32" spans="1:16" ht="31.5">
      <c r="A32" s="163" t="s">
        <v>598</v>
      </c>
      <c r="B32" s="79"/>
      <c r="C32" s="80" t="s">
        <v>817</v>
      </c>
      <c r="D32" s="88" t="s">
        <v>273</v>
      </c>
      <c r="E32" s="89">
        <v>1</v>
      </c>
      <c r="F32" s="260"/>
      <c r="G32" s="235"/>
      <c r="H32" s="235"/>
      <c r="I32" s="133"/>
      <c r="J32" s="133"/>
      <c r="K32" s="133"/>
      <c r="L32" s="234"/>
      <c r="M32" s="236"/>
      <c r="N32" s="236"/>
      <c r="O32" s="236"/>
      <c r="P32" s="274"/>
    </row>
    <row r="33" spans="1:16" s="86" customFormat="1" ht="36" customHeight="1">
      <c r="A33" s="34"/>
      <c r="B33" s="34"/>
      <c r="C33" s="322" t="s">
        <v>115</v>
      </c>
      <c r="D33" s="322"/>
      <c r="E33" s="322"/>
      <c r="F33" s="244"/>
      <c r="G33" s="244"/>
      <c r="H33" s="235"/>
      <c r="I33" s="133"/>
      <c r="J33" s="133"/>
      <c r="K33" s="133"/>
      <c r="L33" s="234"/>
      <c r="M33" s="234"/>
      <c r="N33" s="234"/>
      <c r="O33" s="234"/>
      <c r="P33" s="278"/>
    </row>
    <row r="34" spans="1:16" s="86" customFormat="1" ht="15.75">
      <c r="A34" s="163" t="s">
        <v>600</v>
      </c>
      <c r="B34" s="79"/>
      <c r="C34" s="80" t="s">
        <v>665</v>
      </c>
      <c r="D34" s="104" t="s">
        <v>276</v>
      </c>
      <c r="E34" s="89">
        <v>1.2</v>
      </c>
      <c r="F34" s="235"/>
      <c r="G34" s="235"/>
      <c r="H34" s="235"/>
      <c r="I34" s="133"/>
      <c r="J34" s="247"/>
      <c r="K34" s="239"/>
      <c r="L34" s="234"/>
      <c r="M34" s="234"/>
      <c r="N34" s="234"/>
      <c r="O34" s="234"/>
      <c r="P34" s="278"/>
    </row>
    <row r="35" spans="1:16" s="86" customFormat="1" ht="15.75">
      <c r="A35" s="163" t="s">
        <v>601</v>
      </c>
      <c r="B35" s="79"/>
      <c r="C35" s="80" t="s">
        <v>667</v>
      </c>
      <c r="D35" s="104" t="s">
        <v>276</v>
      </c>
      <c r="E35" s="89">
        <v>6.3</v>
      </c>
      <c r="F35" s="235"/>
      <c r="G35" s="235"/>
      <c r="H35" s="235"/>
      <c r="I35" s="133"/>
      <c r="J35" s="247"/>
      <c r="K35" s="239"/>
      <c r="L35" s="234"/>
      <c r="M35" s="234"/>
      <c r="N35" s="234"/>
      <c r="O35" s="234"/>
      <c r="P35" s="278"/>
    </row>
    <row r="36" spans="1:16" s="86" customFormat="1" ht="15.75">
      <c r="A36" s="163" t="s">
        <v>603</v>
      </c>
      <c r="B36" s="79"/>
      <c r="C36" s="80" t="s">
        <v>669</v>
      </c>
      <c r="D36" s="104" t="s">
        <v>276</v>
      </c>
      <c r="E36" s="89">
        <v>23.8</v>
      </c>
      <c r="F36" s="133"/>
      <c r="G36" s="235"/>
      <c r="H36" s="235"/>
      <c r="I36" s="133"/>
      <c r="J36" s="133"/>
      <c r="K36" s="239"/>
      <c r="L36" s="234"/>
      <c r="M36" s="234"/>
      <c r="N36" s="234"/>
      <c r="O36" s="234"/>
      <c r="P36" s="278"/>
    </row>
    <row r="37" spans="1:16" s="86" customFormat="1" ht="15.75">
      <c r="A37" s="163" t="s">
        <v>605</v>
      </c>
      <c r="B37" s="79"/>
      <c r="C37" s="80" t="s">
        <v>661</v>
      </c>
      <c r="D37" s="104" t="s">
        <v>276</v>
      </c>
      <c r="E37" s="89">
        <v>40.1</v>
      </c>
      <c r="F37" s="133"/>
      <c r="G37" s="235"/>
      <c r="H37" s="235"/>
      <c r="I37" s="133"/>
      <c r="J37" s="133"/>
      <c r="K37" s="239"/>
      <c r="L37" s="234"/>
      <c r="M37" s="234"/>
      <c r="N37" s="234"/>
      <c r="O37" s="234"/>
      <c r="P37" s="278"/>
    </row>
    <row r="38" spans="1:16" s="86" customFormat="1" ht="31.5" customHeight="1">
      <c r="A38" s="34"/>
      <c r="B38" s="79"/>
      <c r="C38" s="322" t="s">
        <v>116</v>
      </c>
      <c r="D38" s="322"/>
      <c r="E38" s="322"/>
      <c r="F38" s="244"/>
      <c r="G38" s="244"/>
      <c r="H38" s="235"/>
      <c r="I38" s="133"/>
      <c r="J38" s="133"/>
      <c r="K38" s="133"/>
      <c r="L38" s="234"/>
      <c r="M38" s="234"/>
      <c r="N38" s="234"/>
      <c r="O38" s="234"/>
      <c r="P38" s="278"/>
    </row>
    <row r="39" spans="1:16" ht="15.75">
      <c r="A39" s="163" t="s">
        <v>606</v>
      </c>
      <c r="B39" s="79"/>
      <c r="C39" s="80" t="s">
        <v>674</v>
      </c>
      <c r="D39" s="88" t="s">
        <v>276</v>
      </c>
      <c r="E39" s="89">
        <v>54.5</v>
      </c>
      <c r="F39" s="197"/>
      <c r="G39" s="236"/>
      <c r="H39" s="235"/>
      <c r="I39" s="133"/>
      <c r="J39" s="133"/>
      <c r="K39" s="239"/>
      <c r="L39" s="234"/>
      <c r="M39" s="236"/>
      <c r="N39" s="236"/>
      <c r="O39" s="236"/>
      <c r="P39" s="274"/>
    </row>
    <row r="40" spans="1:16" ht="15.75">
      <c r="A40" s="163" t="s">
        <v>607</v>
      </c>
      <c r="B40" s="79"/>
      <c r="C40" s="80" t="s">
        <v>676</v>
      </c>
      <c r="D40" s="88" t="s">
        <v>276</v>
      </c>
      <c r="E40" s="89">
        <v>626.4</v>
      </c>
      <c r="F40" s="260"/>
      <c r="G40" s="235"/>
      <c r="H40" s="235"/>
      <c r="I40" s="133"/>
      <c r="J40" s="133"/>
      <c r="K40" s="239"/>
      <c r="L40" s="234"/>
      <c r="M40" s="236"/>
      <c r="N40" s="236"/>
      <c r="O40" s="236"/>
      <c r="P40" s="274"/>
    </row>
    <row r="41" spans="1:16" ht="31.5">
      <c r="A41" s="163" t="s">
        <v>781</v>
      </c>
      <c r="B41" s="79"/>
      <c r="C41" s="80" t="s">
        <v>559</v>
      </c>
      <c r="D41" s="88" t="s">
        <v>284</v>
      </c>
      <c r="E41" s="89">
        <v>3.3</v>
      </c>
      <c r="F41" s="234"/>
      <c r="G41" s="235"/>
      <c r="H41" s="235"/>
      <c r="I41" s="234"/>
      <c r="J41" s="234"/>
      <c r="K41" s="239"/>
      <c r="L41" s="234"/>
      <c r="M41" s="236"/>
      <c r="N41" s="236"/>
      <c r="O41" s="236"/>
      <c r="P41" s="274"/>
    </row>
    <row r="42" spans="1:16" ht="15.75">
      <c r="A42" s="163" t="s">
        <v>783</v>
      </c>
      <c r="B42" s="79"/>
      <c r="C42" s="80" t="s">
        <v>661</v>
      </c>
      <c r="D42" s="202" t="s">
        <v>276</v>
      </c>
      <c r="E42" s="89">
        <v>980.4</v>
      </c>
      <c r="F42" s="260"/>
      <c r="G42" s="235"/>
      <c r="H42" s="235"/>
      <c r="I42" s="133"/>
      <c r="J42" s="133"/>
      <c r="K42" s="239"/>
      <c r="L42" s="234"/>
      <c r="M42" s="236"/>
      <c r="N42" s="236"/>
      <c r="O42" s="236"/>
      <c r="P42" s="274"/>
    </row>
    <row r="43" spans="1:16" ht="15.75">
      <c r="A43" s="144"/>
      <c r="B43" s="145"/>
      <c r="C43" s="146" t="s">
        <v>415</v>
      </c>
      <c r="D43" s="147"/>
      <c r="E43" s="148"/>
      <c r="F43" s="149"/>
      <c r="G43" s="149"/>
      <c r="H43" s="149"/>
      <c r="I43" s="149"/>
      <c r="J43" s="149"/>
      <c r="K43" s="149"/>
      <c r="L43" s="150"/>
      <c r="M43" s="150"/>
      <c r="N43" s="150"/>
      <c r="O43" s="150"/>
      <c r="P43" s="150"/>
    </row>
    <row r="44" spans="1:16" ht="15.75" customHeight="1">
      <c r="A44" s="151"/>
      <c r="B44" s="152"/>
      <c r="C44" s="317" t="s">
        <v>416</v>
      </c>
      <c r="D44" s="317"/>
      <c r="E44" s="317"/>
      <c r="F44" s="317"/>
      <c r="G44" s="317"/>
      <c r="H44" s="317"/>
      <c r="I44" s="317"/>
      <c r="J44" s="317"/>
      <c r="K44" s="317"/>
      <c r="L44" s="153"/>
      <c r="M44" s="153"/>
      <c r="N44" s="153"/>
      <c r="O44" s="153"/>
      <c r="P44" s="153"/>
    </row>
    <row r="45" spans="1:16" ht="15.75" customHeight="1">
      <c r="A45" s="151"/>
      <c r="B45" s="152"/>
      <c r="C45" s="317" t="s">
        <v>417</v>
      </c>
      <c r="D45" s="317"/>
      <c r="E45" s="317"/>
      <c r="F45" s="317"/>
      <c r="G45" s="317"/>
      <c r="H45" s="317"/>
      <c r="I45" s="317"/>
      <c r="J45" s="317"/>
      <c r="K45" s="317"/>
      <c r="L45" s="153"/>
      <c r="M45" s="153"/>
      <c r="N45" s="153"/>
      <c r="O45" s="153"/>
      <c r="P45" s="153"/>
    </row>
    <row r="46" spans="1:16" ht="15.75" customHeight="1">
      <c r="A46" s="318"/>
      <c r="B46" s="318"/>
      <c r="C46" s="318"/>
      <c r="D46" s="155"/>
      <c r="E46" s="156"/>
      <c r="F46" s="157"/>
      <c r="G46" s="157"/>
      <c r="H46" s="157"/>
      <c r="I46" s="157"/>
      <c r="J46" s="157"/>
      <c r="K46" s="157"/>
      <c r="L46" s="157"/>
      <c r="M46" s="157"/>
      <c r="N46" s="157" t="s">
        <v>418</v>
      </c>
      <c r="O46" s="47"/>
      <c r="P46" s="47"/>
    </row>
    <row r="47" spans="1:11" ht="15.75">
      <c r="A47" s="86"/>
      <c r="B47" s="86"/>
      <c r="C47" s="86"/>
      <c r="D47" s="86"/>
      <c r="E47" s="86"/>
      <c r="H47" s="50"/>
      <c r="I47" s="50"/>
      <c r="J47" s="50"/>
      <c r="K47" s="50"/>
    </row>
    <row r="48" spans="1:14" ht="15.75">
      <c r="A48" s="44" t="s">
        <v>255</v>
      </c>
      <c r="B48" s="45"/>
      <c r="C48" s="46"/>
      <c r="D48" s="44" t="s">
        <v>257</v>
      </c>
      <c r="E48" s="44"/>
      <c r="F48" s="47"/>
      <c r="G48" s="47"/>
      <c r="H48" s="47"/>
      <c r="I48" s="47"/>
      <c r="J48" s="47"/>
      <c r="K48" s="47"/>
      <c r="L48" s="157"/>
      <c r="M48" s="157"/>
      <c r="N48" s="157"/>
    </row>
    <row r="49" spans="1:14" ht="15.75" customHeight="1">
      <c r="A49" s="44"/>
      <c r="B49" s="45"/>
      <c r="C49" s="159" t="s">
        <v>256</v>
      </c>
      <c r="D49" s="44"/>
      <c r="E49" s="44"/>
      <c r="F49" s="315" t="s">
        <v>256</v>
      </c>
      <c r="G49" s="315"/>
      <c r="H49" s="315"/>
      <c r="I49" s="315"/>
      <c r="J49" s="315"/>
      <c r="K49" s="315"/>
      <c r="L49" s="157"/>
      <c r="M49" s="157"/>
      <c r="N49" s="157"/>
    </row>
    <row r="51" spans="1:14" ht="15.75">
      <c r="A51" s="44" t="s">
        <v>258</v>
      </c>
      <c r="B51" s="45"/>
      <c r="C51" s="46"/>
      <c r="D51" s="44"/>
      <c r="E51" s="44"/>
      <c r="F51" s="157"/>
      <c r="G51" s="157"/>
      <c r="H51" s="157"/>
      <c r="I51" s="157"/>
      <c r="J51" s="157"/>
      <c r="K51" s="157"/>
      <c r="L51" s="157"/>
      <c r="M51" s="157"/>
      <c r="N51" s="157"/>
    </row>
  </sheetData>
  <sheetProtection selectLockedCells="1" selectUnlockedCells="1"/>
  <mergeCells count="21">
    <mergeCell ref="A1:B1"/>
    <mergeCell ref="A2:B2"/>
    <mergeCell ref="A3:B3"/>
    <mergeCell ref="A4:B4"/>
    <mergeCell ref="A5:H5"/>
    <mergeCell ref="A6:B6"/>
    <mergeCell ref="A10:G10"/>
    <mergeCell ref="A14:A15"/>
    <mergeCell ref="B14:B15"/>
    <mergeCell ref="C14:C15"/>
    <mergeCell ref="D14:D15"/>
    <mergeCell ref="E14:E15"/>
    <mergeCell ref="F14:K14"/>
    <mergeCell ref="C44:K44"/>
    <mergeCell ref="C45:K45"/>
    <mergeCell ref="A46:C46"/>
    <mergeCell ref="F49:K49"/>
    <mergeCell ref="L14:P14"/>
    <mergeCell ref="C17:E17"/>
    <mergeCell ref="C33:E33"/>
    <mergeCell ref="C38:E38"/>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14.xml><?xml version="1.0" encoding="utf-8"?>
<worksheet xmlns="http://schemas.openxmlformats.org/spreadsheetml/2006/main" xmlns:r="http://schemas.openxmlformats.org/officeDocument/2006/relationships">
  <sheetPr>
    <tabColor indexed="21"/>
  </sheetPr>
  <dimension ref="A1:P47"/>
  <sheetViews>
    <sheetView zoomScale="85" zoomScaleNormal="85" zoomScalePageLayoutView="0" workbookViewId="0" topLeftCell="A1">
      <selection activeCell="Q15" sqref="Q15"/>
    </sheetView>
  </sheetViews>
  <sheetFormatPr defaultColWidth="9.140625" defaultRowHeight="12.75"/>
  <cols>
    <col min="1" max="1" width="8.8515625" style="50" customWidth="1"/>
    <col min="2" max="2" width="12.00390625" style="50" customWidth="1"/>
    <col min="3" max="3" width="47.7109375" style="50" customWidth="1"/>
    <col min="4" max="5" width="9.00390625" style="50" customWidth="1"/>
    <col min="6" max="11" width="9.00390625" style="158" customWidth="1"/>
    <col min="12" max="16" width="9.00390625" style="50" customWidth="1"/>
    <col min="17" max="18" width="11.57421875" style="50" customWidth="1"/>
    <col min="19" max="16384" width="9.140625" style="50" customWidth="1"/>
  </cols>
  <sheetData>
    <row r="1" spans="1:11" s="51" customFormat="1" ht="12.75" customHeight="1">
      <c r="A1" s="310"/>
      <c r="B1" s="310"/>
      <c r="C1" s="23"/>
      <c r="E1" s="52"/>
      <c r="F1" s="158"/>
      <c r="G1" s="158"/>
      <c r="H1" s="158"/>
      <c r="I1" s="158"/>
      <c r="J1" s="158"/>
      <c r="K1" s="158"/>
    </row>
    <row r="2" spans="1:11" s="51" customFormat="1" ht="14.25" customHeight="1">
      <c r="A2" s="311"/>
      <c r="B2" s="311"/>
      <c r="C2" s="55"/>
      <c r="E2" s="52"/>
      <c r="F2" s="158"/>
      <c r="G2" s="53"/>
      <c r="H2" s="54" t="s">
        <v>117</v>
      </c>
      <c r="I2" s="53"/>
      <c r="J2" s="158"/>
      <c r="K2" s="158"/>
    </row>
    <row r="3" spans="1:11" s="51" customFormat="1" ht="22.5" customHeight="1">
      <c r="A3" s="311"/>
      <c r="B3" s="311"/>
      <c r="C3" s="56"/>
      <c r="E3" s="52"/>
      <c r="F3" s="158"/>
      <c r="G3" s="158"/>
      <c r="H3" s="230" t="s">
        <v>247</v>
      </c>
      <c r="I3" s="53"/>
      <c r="J3" s="158"/>
      <c r="K3" s="158"/>
    </row>
    <row r="4" spans="1:16" s="51" customFormat="1" ht="16.5" customHeight="1">
      <c r="A4" s="311"/>
      <c r="B4" s="311"/>
      <c r="C4" s="62"/>
      <c r="D4" s="207"/>
      <c r="E4" s="170"/>
      <c r="F4" s="67"/>
      <c r="G4" s="67"/>
      <c r="H4" s="67"/>
      <c r="I4" s="67"/>
      <c r="J4" s="67"/>
      <c r="K4" s="67"/>
      <c r="L4" s="59"/>
      <c r="M4" s="59"/>
      <c r="N4" s="59"/>
      <c r="O4" s="59"/>
      <c r="P4" s="59"/>
    </row>
    <row r="5" spans="1:16" s="51" customFormat="1" ht="16.5" customHeight="1">
      <c r="A5" s="299" t="s">
        <v>213</v>
      </c>
      <c r="B5" s="299"/>
      <c r="C5" s="299"/>
      <c r="D5" s="299"/>
      <c r="E5" s="299"/>
      <c r="F5" s="299"/>
      <c r="G5" s="299"/>
      <c r="H5" s="299"/>
      <c r="I5" s="59"/>
      <c r="J5" s="59"/>
      <c r="K5" s="59"/>
      <c r="L5" s="59"/>
      <c r="M5" s="59"/>
      <c r="N5" s="59"/>
      <c r="O5" s="59"/>
      <c r="P5" s="59"/>
    </row>
    <row r="6" spans="1:16" s="51" customFormat="1" ht="16.5" customHeight="1">
      <c r="A6" s="299" t="s">
        <v>214</v>
      </c>
      <c r="B6" s="299"/>
      <c r="C6" s="7"/>
      <c r="D6" s="7"/>
      <c r="E6" s="7"/>
      <c r="F6" s="7"/>
      <c r="G6" s="7"/>
      <c r="H6" s="7"/>
      <c r="I6" s="60"/>
      <c r="J6" s="60"/>
      <c r="K6" s="60"/>
      <c r="L6" s="60"/>
      <c r="M6" s="60"/>
      <c r="N6" s="60"/>
      <c r="O6" s="59"/>
      <c r="P6" s="59"/>
    </row>
    <row r="7" spans="1:16" s="51" customFormat="1" ht="16.5" customHeight="1">
      <c r="A7" s="24" t="s">
        <v>215</v>
      </c>
      <c r="B7" s="7"/>
      <c r="C7" s="7"/>
      <c r="D7" s="7"/>
      <c r="E7" s="7"/>
      <c r="F7" s="7"/>
      <c r="G7" s="7"/>
      <c r="H7" s="7"/>
      <c r="I7" s="60"/>
      <c r="J7" s="60"/>
      <c r="K7" s="60"/>
      <c r="L7" s="60"/>
      <c r="M7" s="60"/>
      <c r="N7" s="60"/>
      <c r="O7" s="59"/>
      <c r="P7" s="59"/>
    </row>
    <row r="8" spans="1:16" s="51" customFormat="1" ht="16.5" customHeight="1">
      <c r="A8" s="24" t="s">
        <v>229</v>
      </c>
      <c r="B8" s="24"/>
      <c r="C8" s="24"/>
      <c r="D8" s="24"/>
      <c r="E8" s="24"/>
      <c r="F8" s="24"/>
      <c r="G8" s="24"/>
      <c r="H8" s="24"/>
      <c r="I8" s="60"/>
      <c r="J8" s="60"/>
      <c r="K8" s="60"/>
      <c r="L8" s="60"/>
      <c r="M8" s="60"/>
      <c r="N8" s="60"/>
      <c r="O8" s="59"/>
      <c r="P8" s="59"/>
    </row>
    <row r="9" spans="1:16" s="51" customFormat="1" ht="16.5" customHeight="1">
      <c r="A9" s="8" t="s">
        <v>216</v>
      </c>
      <c r="B9" s="8"/>
      <c r="C9" s="8"/>
      <c r="D9" s="8"/>
      <c r="E9" s="8"/>
      <c r="F9" s="8"/>
      <c r="G9" s="8"/>
      <c r="H9" s="25"/>
      <c r="I9" s="60"/>
      <c r="J9" s="60"/>
      <c r="K9" s="60"/>
      <c r="L9" s="60"/>
      <c r="M9" s="60"/>
      <c r="N9" s="60"/>
      <c r="O9" s="59"/>
      <c r="P9" s="59"/>
    </row>
    <row r="10" spans="1:16" s="51" customFormat="1" ht="35.25" customHeight="1">
      <c r="A10" s="294" t="s">
        <v>957</v>
      </c>
      <c r="B10" s="294"/>
      <c r="C10" s="294"/>
      <c r="D10" s="294"/>
      <c r="E10" s="294"/>
      <c r="F10" s="294"/>
      <c r="G10" s="294"/>
      <c r="H10" s="8"/>
      <c r="I10" s="60"/>
      <c r="J10" s="60"/>
      <c r="K10" s="60"/>
      <c r="L10" s="60"/>
      <c r="M10" s="60"/>
      <c r="N10" s="60"/>
      <c r="O10" s="60"/>
      <c r="P10" s="60"/>
    </row>
    <row r="11" spans="1:14" s="51" customFormat="1" ht="15.75">
      <c r="A11" s="61"/>
      <c r="B11" s="61"/>
      <c r="C11" s="62"/>
      <c r="D11" s="63"/>
      <c r="E11" s="64"/>
      <c r="F11" s="57"/>
      <c r="G11" s="57"/>
      <c r="H11" s="57"/>
      <c r="I11" s="57"/>
      <c r="J11" s="57"/>
      <c r="K11" s="57"/>
      <c r="L11" s="57"/>
      <c r="M11" s="57"/>
      <c r="N11" s="57"/>
    </row>
    <row r="12" spans="1:14" s="51" customFormat="1" ht="15.75">
      <c r="A12" s="61"/>
      <c r="B12" s="61"/>
      <c r="C12" s="62"/>
      <c r="D12" s="11"/>
      <c r="E12" s="57"/>
      <c r="F12" s="67"/>
      <c r="G12" s="59"/>
      <c r="H12" s="59"/>
      <c r="I12" s="59"/>
      <c r="J12" s="59"/>
      <c r="K12" s="57"/>
      <c r="L12" s="68" t="s">
        <v>261</v>
      </c>
      <c r="N12" s="69"/>
    </row>
    <row r="13" spans="1:16" s="51" customFormat="1" ht="12.75" customHeight="1">
      <c r="A13" s="61"/>
      <c r="B13" s="61"/>
      <c r="C13" s="62"/>
      <c r="D13" s="65"/>
      <c r="E13" s="66"/>
      <c r="F13" s="67"/>
      <c r="G13" s="67"/>
      <c r="H13" s="67"/>
      <c r="I13" s="67"/>
      <c r="J13" s="67"/>
      <c r="K13" s="67"/>
      <c r="L13" s="66"/>
      <c r="M13" s="66"/>
      <c r="N13" s="66"/>
      <c r="O13" s="66"/>
      <c r="P13" s="66"/>
    </row>
    <row r="14" spans="1:16" s="51" customFormat="1" ht="22.5" customHeight="1">
      <c r="A14" s="313" t="s">
        <v>217</v>
      </c>
      <c r="B14" s="313" t="s">
        <v>262</v>
      </c>
      <c r="C14" s="313" t="s">
        <v>263</v>
      </c>
      <c r="D14" s="314" t="s">
        <v>264</v>
      </c>
      <c r="E14" s="314" t="s">
        <v>265</v>
      </c>
      <c r="F14" s="313" t="s">
        <v>266</v>
      </c>
      <c r="G14" s="313"/>
      <c r="H14" s="313"/>
      <c r="I14" s="313"/>
      <c r="J14" s="313"/>
      <c r="K14" s="313"/>
      <c r="L14" s="313" t="s">
        <v>267</v>
      </c>
      <c r="M14" s="313"/>
      <c r="N14" s="313"/>
      <c r="O14" s="313"/>
      <c r="P14" s="313"/>
    </row>
    <row r="15" spans="1:16" ht="112.5" customHeight="1">
      <c r="A15" s="313"/>
      <c r="B15" s="313"/>
      <c r="C15" s="313"/>
      <c r="D15" s="314"/>
      <c r="E15" s="314"/>
      <c r="F15" s="285" t="s">
        <v>972</v>
      </c>
      <c r="G15" s="285" t="s">
        <v>963</v>
      </c>
      <c r="H15" s="285" t="s">
        <v>966</v>
      </c>
      <c r="I15" s="285" t="s">
        <v>967</v>
      </c>
      <c r="J15" s="285" t="s">
        <v>968</v>
      </c>
      <c r="K15" s="285" t="s">
        <v>969</v>
      </c>
      <c r="L15" s="285" t="s">
        <v>970</v>
      </c>
      <c r="M15" s="285" t="s">
        <v>966</v>
      </c>
      <c r="N15" s="285" t="s">
        <v>967</v>
      </c>
      <c r="O15" s="285" t="s">
        <v>971</v>
      </c>
      <c r="P15" s="285" t="s">
        <v>962</v>
      </c>
    </row>
    <row r="16" spans="1:16" ht="15.75">
      <c r="A16" s="196">
        <v>1</v>
      </c>
      <c r="B16" s="196">
        <v>2</v>
      </c>
      <c r="C16" s="196">
        <v>3</v>
      </c>
      <c r="D16" s="196">
        <v>4</v>
      </c>
      <c r="E16" s="196">
        <v>5</v>
      </c>
      <c r="F16" s="196">
        <v>6</v>
      </c>
      <c r="G16" s="196">
        <v>7</v>
      </c>
      <c r="H16" s="196">
        <v>8</v>
      </c>
      <c r="I16" s="196">
        <v>9</v>
      </c>
      <c r="J16" s="196">
        <v>10</v>
      </c>
      <c r="K16" s="196">
        <v>11</v>
      </c>
      <c r="L16" s="196">
        <v>12</v>
      </c>
      <c r="M16" s="196">
        <v>13</v>
      </c>
      <c r="N16" s="196">
        <v>14</v>
      </c>
      <c r="O16" s="196">
        <v>15</v>
      </c>
      <c r="P16" s="196">
        <v>16</v>
      </c>
    </row>
    <row r="17" spans="1:16" ht="39" customHeight="1">
      <c r="A17" s="72" t="s">
        <v>268</v>
      </c>
      <c r="B17" s="72"/>
      <c r="C17" s="324" t="s">
        <v>118</v>
      </c>
      <c r="D17" s="324"/>
      <c r="E17" s="324"/>
      <c r="F17" s="232"/>
      <c r="G17" s="232"/>
      <c r="H17" s="232"/>
      <c r="I17" s="232"/>
      <c r="J17" s="232"/>
      <c r="K17" s="232"/>
      <c r="L17" s="232"/>
      <c r="M17" s="232"/>
      <c r="N17" s="232"/>
      <c r="O17" s="232"/>
      <c r="P17" s="232"/>
    </row>
    <row r="18" spans="1:16" ht="47.25">
      <c r="A18" s="246" t="s">
        <v>269</v>
      </c>
      <c r="B18" s="79"/>
      <c r="C18" s="96" t="s">
        <v>549</v>
      </c>
      <c r="D18" s="182" t="s">
        <v>279</v>
      </c>
      <c r="E18" s="183">
        <v>115.6</v>
      </c>
      <c r="F18" s="235"/>
      <c r="G18" s="235"/>
      <c r="H18" s="235"/>
      <c r="I18" s="133"/>
      <c r="J18" s="133"/>
      <c r="K18" s="133"/>
      <c r="L18" s="236"/>
      <c r="M18" s="236"/>
      <c r="N18" s="236"/>
      <c r="O18" s="236"/>
      <c r="P18" s="274"/>
    </row>
    <row r="19" spans="1:16" ht="54.75" customHeight="1">
      <c r="A19" s="246" t="s">
        <v>296</v>
      </c>
      <c r="B19" s="79"/>
      <c r="C19" s="237" t="s">
        <v>613</v>
      </c>
      <c r="D19" s="182" t="s">
        <v>434</v>
      </c>
      <c r="E19" s="183">
        <v>115.6</v>
      </c>
      <c r="F19" s="133"/>
      <c r="G19" s="235"/>
      <c r="H19" s="235"/>
      <c r="I19" s="133"/>
      <c r="J19" s="133"/>
      <c r="K19" s="133"/>
      <c r="L19" s="236"/>
      <c r="M19" s="236"/>
      <c r="N19" s="236"/>
      <c r="O19" s="236"/>
      <c r="P19" s="274"/>
    </row>
    <row r="20" spans="1:16" ht="54.75" customHeight="1">
      <c r="A20" s="246" t="s">
        <v>306</v>
      </c>
      <c r="B20" s="79"/>
      <c r="C20" s="96" t="s">
        <v>107</v>
      </c>
      <c r="D20" s="187" t="s">
        <v>310</v>
      </c>
      <c r="E20" s="188">
        <v>2</v>
      </c>
      <c r="F20" s="133"/>
      <c r="G20" s="235"/>
      <c r="H20" s="235"/>
      <c r="I20" s="133"/>
      <c r="J20" s="133"/>
      <c r="K20" s="133"/>
      <c r="L20" s="236"/>
      <c r="M20" s="236"/>
      <c r="N20" s="236"/>
      <c r="O20" s="236"/>
      <c r="P20" s="274"/>
    </row>
    <row r="21" spans="1:16" ht="15.75">
      <c r="A21" s="246" t="s">
        <v>314</v>
      </c>
      <c r="B21" s="79"/>
      <c r="C21" s="96" t="s">
        <v>53</v>
      </c>
      <c r="D21" s="275" t="s">
        <v>310</v>
      </c>
      <c r="E21" s="276">
        <v>4</v>
      </c>
      <c r="F21" s="247"/>
      <c r="G21" s="235"/>
      <c r="H21" s="235"/>
      <c r="I21" s="82"/>
      <c r="J21" s="82"/>
      <c r="K21" s="133"/>
      <c r="L21" s="236"/>
      <c r="M21" s="236"/>
      <c r="N21" s="236"/>
      <c r="O21" s="236"/>
      <c r="P21" s="274"/>
    </row>
    <row r="22" spans="1:16" ht="15.75">
      <c r="A22" s="246" t="s">
        <v>335</v>
      </c>
      <c r="B22" s="79"/>
      <c r="C22" s="96" t="s">
        <v>54</v>
      </c>
      <c r="D22" s="243" t="s">
        <v>310</v>
      </c>
      <c r="E22" s="188">
        <v>2</v>
      </c>
      <c r="F22" s="89"/>
      <c r="G22" s="235"/>
      <c r="H22" s="235"/>
      <c r="I22" s="140"/>
      <c r="J22" s="140"/>
      <c r="K22" s="133"/>
      <c r="L22" s="236"/>
      <c r="M22" s="236"/>
      <c r="N22" s="236"/>
      <c r="O22" s="236"/>
      <c r="P22" s="274"/>
    </row>
    <row r="23" spans="1:16" ht="36" customHeight="1">
      <c r="A23" s="246" t="s">
        <v>346</v>
      </c>
      <c r="B23" s="79"/>
      <c r="C23" s="96" t="s">
        <v>790</v>
      </c>
      <c r="D23" s="243" t="s">
        <v>310</v>
      </c>
      <c r="E23" s="188">
        <v>1</v>
      </c>
      <c r="F23" s="82"/>
      <c r="G23" s="235"/>
      <c r="H23" s="235"/>
      <c r="I23" s="133"/>
      <c r="J23" s="82"/>
      <c r="K23" s="133"/>
      <c r="L23" s="236"/>
      <c r="M23" s="236"/>
      <c r="N23" s="236"/>
      <c r="O23" s="236"/>
      <c r="P23" s="274"/>
    </row>
    <row r="24" spans="1:16" ht="32.25" customHeight="1">
      <c r="A24" s="246" t="s">
        <v>365</v>
      </c>
      <c r="B24" s="79"/>
      <c r="C24" s="96" t="s">
        <v>774</v>
      </c>
      <c r="D24" s="202" t="s">
        <v>310</v>
      </c>
      <c r="E24" s="188">
        <v>1</v>
      </c>
      <c r="F24" s="247"/>
      <c r="G24" s="235"/>
      <c r="H24" s="235"/>
      <c r="I24" s="82"/>
      <c r="J24" s="82"/>
      <c r="K24" s="133"/>
      <c r="L24" s="236"/>
      <c r="M24" s="236"/>
      <c r="N24" s="236"/>
      <c r="O24" s="236"/>
      <c r="P24" s="274"/>
    </row>
    <row r="25" spans="1:16" ht="15.75">
      <c r="A25" s="246" t="s">
        <v>386</v>
      </c>
      <c r="B25" s="79"/>
      <c r="C25" s="80" t="s">
        <v>637</v>
      </c>
      <c r="D25" s="187" t="s">
        <v>310</v>
      </c>
      <c r="E25" s="188">
        <v>1</v>
      </c>
      <c r="F25" s="247"/>
      <c r="G25" s="235"/>
      <c r="H25" s="235"/>
      <c r="I25" s="82"/>
      <c r="J25" s="247"/>
      <c r="K25" s="133"/>
      <c r="L25" s="236"/>
      <c r="M25" s="236"/>
      <c r="N25" s="236"/>
      <c r="O25" s="236"/>
      <c r="P25" s="274"/>
    </row>
    <row r="26" spans="1:16" ht="92.25" customHeight="1">
      <c r="A26" s="246" t="s">
        <v>408</v>
      </c>
      <c r="B26" s="79"/>
      <c r="C26" s="96" t="s">
        <v>109</v>
      </c>
      <c r="D26" s="243" t="s">
        <v>273</v>
      </c>
      <c r="E26" s="188">
        <v>2</v>
      </c>
      <c r="F26" s="247"/>
      <c r="G26" s="235"/>
      <c r="H26" s="235"/>
      <c r="I26" s="82"/>
      <c r="J26" s="82"/>
      <c r="K26" s="133"/>
      <c r="L26" s="236"/>
      <c r="M26" s="236"/>
      <c r="N26" s="236"/>
      <c r="O26" s="236"/>
      <c r="P26" s="274"/>
    </row>
    <row r="27" spans="1:16" ht="36" customHeight="1">
      <c r="A27" s="246" t="s">
        <v>589</v>
      </c>
      <c r="B27" s="79"/>
      <c r="C27" s="96" t="s">
        <v>56</v>
      </c>
      <c r="D27" s="243" t="s">
        <v>279</v>
      </c>
      <c r="E27" s="188">
        <v>115.6</v>
      </c>
      <c r="F27" s="82"/>
      <c r="G27" s="235"/>
      <c r="H27" s="235"/>
      <c r="I27" s="82"/>
      <c r="J27" s="247"/>
      <c r="K27" s="133"/>
      <c r="L27" s="236"/>
      <c r="M27" s="236"/>
      <c r="N27" s="236"/>
      <c r="O27" s="236"/>
      <c r="P27" s="274"/>
    </row>
    <row r="28" spans="1:16" ht="35.25" customHeight="1">
      <c r="A28" s="246" t="s">
        <v>590</v>
      </c>
      <c r="B28" s="79"/>
      <c r="C28" s="186" t="s">
        <v>809</v>
      </c>
      <c r="D28" s="243" t="s">
        <v>273</v>
      </c>
      <c r="E28" s="188">
        <v>1</v>
      </c>
      <c r="F28" s="260"/>
      <c r="G28" s="235"/>
      <c r="H28" s="235"/>
      <c r="I28" s="133"/>
      <c r="J28" s="247"/>
      <c r="K28" s="133"/>
      <c r="L28" s="236"/>
      <c r="M28" s="236"/>
      <c r="N28" s="236"/>
      <c r="O28" s="236"/>
      <c r="P28" s="274"/>
    </row>
    <row r="29" spans="1:16" ht="15.75">
      <c r="A29" s="246" t="s">
        <v>592</v>
      </c>
      <c r="B29" s="79"/>
      <c r="C29" s="96" t="s">
        <v>811</v>
      </c>
      <c r="D29" s="238" t="s">
        <v>279</v>
      </c>
      <c r="E29" s="277">
        <v>115.6</v>
      </c>
      <c r="F29" s="133"/>
      <c r="G29" s="235"/>
      <c r="H29" s="235"/>
      <c r="I29" s="133"/>
      <c r="J29" s="133"/>
      <c r="K29" s="133"/>
      <c r="L29" s="236"/>
      <c r="M29" s="236"/>
      <c r="N29" s="236"/>
      <c r="O29" s="236"/>
      <c r="P29" s="274"/>
    </row>
    <row r="30" spans="1:16" ht="34.5" customHeight="1">
      <c r="A30" s="246" t="s">
        <v>594</v>
      </c>
      <c r="B30" s="79"/>
      <c r="C30" s="96" t="s">
        <v>813</v>
      </c>
      <c r="D30" s="238" t="s">
        <v>279</v>
      </c>
      <c r="E30" s="277">
        <v>115.6</v>
      </c>
      <c r="F30" s="247"/>
      <c r="G30" s="235"/>
      <c r="H30" s="235"/>
      <c r="I30" s="247"/>
      <c r="J30" s="82"/>
      <c r="K30" s="133"/>
      <c r="L30" s="236"/>
      <c r="M30" s="236"/>
      <c r="N30" s="236"/>
      <c r="O30" s="236"/>
      <c r="P30" s="274"/>
    </row>
    <row r="31" spans="1:16" ht="15" customHeight="1">
      <c r="A31" s="246" t="s">
        <v>596</v>
      </c>
      <c r="B31" s="79"/>
      <c r="C31" s="237" t="s">
        <v>815</v>
      </c>
      <c r="D31" s="79" t="s">
        <v>434</v>
      </c>
      <c r="E31" s="277">
        <v>115.6</v>
      </c>
      <c r="F31" s="235"/>
      <c r="G31" s="235"/>
      <c r="H31" s="235"/>
      <c r="I31" s="133"/>
      <c r="J31" s="235"/>
      <c r="K31" s="133"/>
      <c r="L31" s="236"/>
      <c r="M31" s="236"/>
      <c r="N31" s="236"/>
      <c r="O31" s="236"/>
      <c r="P31" s="274"/>
    </row>
    <row r="32" spans="1:16" s="52" customFormat="1" ht="31.5">
      <c r="A32" s="246" t="s">
        <v>598</v>
      </c>
      <c r="B32" s="79"/>
      <c r="C32" s="96" t="s">
        <v>817</v>
      </c>
      <c r="D32" s="104" t="s">
        <v>273</v>
      </c>
      <c r="E32" s="89">
        <v>1</v>
      </c>
      <c r="F32" s="133"/>
      <c r="G32" s="235"/>
      <c r="H32" s="235"/>
      <c r="I32" s="133"/>
      <c r="J32" s="133"/>
      <c r="K32" s="133"/>
      <c r="L32" s="234"/>
      <c r="M32" s="234"/>
      <c r="N32" s="234"/>
      <c r="O32" s="234"/>
      <c r="P32" s="278"/>
    </row>
    <row r="33" spans="1:16" s="52" customFormat="1" ht="47.25">
      <c r="A33" s="246" t="s">
        <v>600</v>
      </c>
      <c r="B33" s="79"/>
      <c r="C33" s="96" t="s">
        <v>619</v>
      </c>
      <c r="D33" s="243" t="s">
        <v>620</v>
      </c>
      <c r="E33" s="188">
        <v>2</v>
      </c>
      <c r="F33" s="82"/>
      <c r="G33" s="235"/>
      <c r="H33" s="235"/>
      <c r="I33" s="82"/>
      <c r="J33" s="247"/>
      <c r="K33" s="133"/>
      <c r="L33" s="236"/>
      <c r="M33" s="236"/>
      <c r="N33" s="236"/>
      <c r="O33" s="236"/>
      <c r="P33" s="274"/>
    </row>
    <row r="34" spans="1:16" s="86" customFormat="1" ht="21" customHeight="1">
      <c r="A34" s="34"/>
      <c r="B34" s="34"/>
      <c r="C34" s="322" t="s">
        <v>119</v>
      </c>
      <c r="D34" s="322"/>
      <c r="E34" s="322"/>
      <c r="F34" s="322"/>
      <c r="G34" s="322"/>
      <c r="H34" s="235"/>
      <c r="I34" s="133"/>
      <c r="J34" s="133"/>
      <c r="K34" s="133"/>
      <c r="L34" s="234"/>
      <c r="M34" s="234"/>
      <c r="N34" s="234"/>
      <c r="O34" s="234"/>
      <c r="P34" s="278"/>
    </row>
    <row r="35" spans="1:16" ht="21" customHeight="1">
      <c r="A35" s="246" t="s">
        <v>601</v>
      </c>
      <c r="B35" s="79"/>
      <c r="C35" s="80" t="s">
        <v>674</v>
      </c>
      <c r="D35" s="202" t="s">
        <v>276</v>
      </c>
      <c r="E35" s="188">
        <v>17.3</v>
      </c>
      <c r="F35" s="197"/>
      <c r="G35" s="236"/>
      <c r="H35" s="235"/>
      <c r="I35" s="133"/>
      <c r="J35" s="133"/>
      <c r="K35" s="239"/>
      <c r="L35" s="236"/>
      <c r="M35" s="236"/>
      <c r="N35" s="236"/>
      <c r="O35" s="236"/>
      <c r="P35" s="274"/>
    </row>
    <row r="36" spans="1:16" ht="15.75">
      <c r="A36" s="246" t="s">
        <v>603</v>
      </c>
      <c r="B36" s="79"/>
      <c r="C36" s="80" t="s">
        <v>676</v>
      </c>
      <c r="D36" s="202" t="s">
        <v>276</v>
      </c>
      <c r="E36" s="188">
        <v>274</v>
      </c>
      <c r="F36" s="260"/>
      <c r="G36" s="235"/>
      <c r="H36" s="235"/>
      <c r="I36" s="133"/>
      <c r="J36" s="133"/>
      <c r="K36" s="239"/>
      <c r="L36" s="236"/>
      <c r="M36" s="236"/>
      <c r="N36" s="236"/>
      <c r="O36" s="236"/>
      <c r="P36" s="274"/>
    </row>
    <row r="37" spans="1:16" ht="31.5">
      <c r="A37" s="246" t="s">
        <v>605</v>
      </c>
      <c r="B37" s="79"/>
      <c r="C37" s="80" t="s">
        <v>560</v>
      </c>
      <c r="D37" s="202" t="s">
        <v>284</v>
      </c>
      <c r="E37" s="188">
        <v>1</v>
      </c>
      <c r="F37" s="234"/>
      <c r="G37" s="235"/>
      <c r="H37" s="235"/>
      <c r="I37" s="234"/>
      <c r="J37" s="234"/>
      <c r="K37" s="239"/>
      <c r="L37" s="236"/>
      <c r="M37" s="236"/>
      <c r="N37" s="236"/>
      <c r="O37" s="236"/>
      <c r="P37" s="274"/>
    </row>
    <row r="38" spans="1:16" ht="15.75">
      <c r="A38" s="246" t="s">
        <v>606</v>
      </c>
      <c r="B38" s="79"/>
      <c r="C38" s="80" t="s">
        <v>661</v>
      </c>
      <c r="D38" s="88" t="s">
        <v>276</v>
      </c>
      <c r="E38" s="203">
        <v>72.8</v>
      </c>
      <c r="F38" s="260"/>
      <c r="G38" s="235"/>
      <c r="H38" s="235"/>
      <c r="I38" s="133"/>
      <c r="J38" s="133"/>
      <c r="K38" s="239"/>
      <c r="L38" s="236"/>
      <c r="M38" s="236"/>
      <c r="N38" s="236"/>
      <c r="O38" s="236"/>
      <c r="P38" s="274"/>
    </row>
    <row r="39" spans="1:16" ht="15.75">
      <c r="A39" s="144"/>
      <c r="B39" s="145"/>
      <c r="C39" s="146" t="s">
        <v>415</v>
      </c>
      <c r="D39" s="147"/>
      <c r="E39" s="148"/>
      <c r="F39" s="149"/>
      <c r="G39" s="149"/>
      <c r="H39" s="149"/>
      <c r="I39" s="149"/>
      <c r="J39" s="149"/>
      <c r="K39" s="149"/>
      <c r="L39" s="150"/>
      <c r="M39" s="150"/>
      <c r="N39" s="150"/>
      <c r="O39" s="150"/>
      <c r="P39" s="150"/>
    </row>
    <row r="40" spans="1:16" ht="15.75" customHeight="1">
      <c r="A40" s="151"/>
      <c r="B40" s="152"/>
      <c r="C40" s="317" t="s">
        <v>416</v>
      </c>
      <c r="D40" s="317"/>
      <c r="E40" s="317"/>
      <c r="F40" s="317"/>
      <c r="G40" s="317"/>
      <c r="H40" s="317"/>
      <c r="I40" s="317"/>
      <c r="J40" s="317"/>
      <c r="K40" s="317"/>
      <c r="L40" s="153"/>
      <c r="M40" s="153"/>
      <c r="N40" s="153"/>
      <c r="O40" s="153"/>
      <c r="P40" s="153"/>
    </row>
    <row r="41" spans="1:16" ht="15.75" customHeight="1">
      <c r="A41" s="151"/>
      <c r="B41" s="152"/>
      <c r="C41" s="317" t="s">
        <v>417</v>
      </c>
      <c r="D41" s="317"/>
      <c r="E41" s="317"/>
      <c r="F41" s="317"/>
      <c r="G41" s="317"/>
      <c r="H41" s="317"/>
      <c r="I41" s="317"/>
      <c r="J41" s="317"/>
      <c r="K41" s="317"/>
      <c r="L41" s="153"/>
      <c r="M41" s="153"/>
      <c r="N41" s="153"/>
      <c r="O41" s="153"/>
      <c r="P41" s="153"/>
    </row>
    <row r="42" spans="1:16" ht="15.75" customHeight="1">
      <c r="A42" s="318"/>
      <c r="B42" s="318"/>
      <c r="C42" s="318"/>
      <c r="D42" s="155"/>
      <c r="E42" s="156"/>
      <c r="F42" s="157"/>
      <c r="G42" s="157"/>
      <c r="H42" s="157"/>
      <c r="I42" s="157"/>
      <c r="J42" s="157"/>
      <c r="K42" s="157"/>
      <c r="L42" s="157"/>
      <c r="M42" s="157"/>
      <c r="N42" s="157" t="s">
        <v>418</v>
      </c>
      <c r="O42" s="47"/>
      <c r="P42" s="47"/>
    </row>
    <row r="43" spans="1:11" ht="15.75">
      <c r="A43" s="86"/>
      <c r="B43" s="86"/>
      <c r="C43" s="86"/>
      <c r="D43" s="86"/>
      <c r="E43" s="86"/>
      <c r="H43" s="50"/>
      <c r="I43" s="50"/>
      <c r="J43" s="50"/>
      <c r="K43" s="50"/>
    </row>
    <row r="44" spans="1:14" ht="15.75">
      <c r="A44" s="44" t="s">
        <v>255</v>
      </c>
      <c r="B44" s="45"/>
      <c r="C44" s="46"/>
      <c r="D44" s="44" t="s">
        <v>257</v>
      </c>
      <c r="E44" s="44"/>
      <c r="F44" s="47"/>
      <c r="G44" s="47"/>
      <c r="H44" s="47"/>
      <c r="I44" s="47"/>
      <c r="J44" s="47"/>
      <c r="K44" s="47"/>
      <c r="L44" s="157"/>
      <c r="M44" s="157"/>
      <c r="N44" s="157"/>
    </row>
    <row r="45" spans="1:14" ht="15.75" customHeight="1">
      <c r="A45" s="44"/>
      <c r="B45" s="45"/>
      <c r="C45" s="159" t="s">
        <v>256</v>
      </c>
      <c r="D45" s="44"/>
      <c r="E45" s="44"/>
      <c r="F45" s="315" t="s">
        <v>256</v>
      </c>
      <c r="G45" s="315"/>
      <c r="H45" s="315"/>
      <c r="I45" s="315"/>
      <c r="J45" s="315"/>
      <c r="K45" s="315"/>
      <c r="L45" s="157"/>
      <c r="M45" s="157"/>
      <c r="N45" s="157"/>
    </row>
    <row r="47" spans="1:14" ht="15.75">
      <c r="A47" s="44" t="s">
        <v>258</v>
      </c>
      <c r="B47" s="45"/>
      <c r="C47" s="46"/>
      <c r="D47" s="44"/>
      <c r="E47" s="44"/>
      <c r="F47" s="157"/>
      <c r="G47" s="157"/>
      <c r="H47" s="157"/>
      <c r="I47" s="157"/>
      <c r="J47" s="157"/>
      <c r="K47" s="157"/>
      <c r="L47" s="157"/>
      <c r="M47" s="157"/>
      <c r="N47" s="157"/>
    </row>
  </sheetData>
  <sheetProtection selectLockedCells="1" selectUnlockedCells="1"/>
  <mergeCells count="20">
    <mergeCell ref="A1:B1"/>
    <mergeCell ref="A2:B2"/>
    <mergeCell ref="A3:B3"/>
    <mergeCell ref="A4:B4"/>
    <mergeCell ref="A5:H5"/>
    <mergeCell ref="A6:B6"/>
    <mergeCell ref="A10:G10"/>
    <mergeCell ref="A14:A15"/>
    <mergeCell ref="B14:B15"/>
    <mergeCell ref="C14:C15"/>
    <mergeCell ref="D14:D15"/>
    <mergeCell ref="E14:E15"/>
    <mergeCell ref="F14:K14"/>
    <mergeCell ref="C41:K41"/>
    <mergeCell ref="A42:C42"/>
    <mergeCell ref="F45:K45"/>
    <mergeCell ref="L14:P14"/>
    <mergeCell ref="C17:E17"/>
    <mergeCell ref="C34:G34"/>
    <mergeCell ref="C40:K40"/>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2.xml><?xml version="1.0" encoding="utf-8"?>
<worksheet xmlns="http://schemas.openxmlformats.org/spreadsheetml/2006/main" xmlns:r="http://schemas.openxmlformats.org/officeDocument/2006/relationships">
  <sheetPr>
    <tabColor indexed="21"/>
  </sheetPr>
  <dimension ref="A1:K46"/>
  <sheetViews>
    <sheetView zoomScale="90" zoomScaleNormal="90" zoomScalePageLayoutView="0" workbookViewId="0" topLeftCell="A29">
      <selection activeCell="C53" sqref="C53"/>
    </sheetView>
  </sheetViews>
  <sheetFormatPr defaultColWidth="11.57421875" defaultRowHeight="12.75"/>
  <cols>
    <col min="1" max="1" width="10.8515625" style="22" customWidth="1"/>
    <col min="2" max="2" width="11.57421875" style="22" customWidth="1"/>
    <col min="3" max="3" width="51.57421875" style="22" customWidth="1"/>
    <col min="4" max="4" width="16.7109375" style="22" customWidth="1"/>
    <col min="5" max="8" width="14.7109375" style="22" customWidth="1"/>
    <col min="9" max="16384" width="11.57421875" style="22" customWidth="1"/>
  </cols>
  <sheetData>
    <row r="1" spans="1:8" ht="23.25" customHeight="1">
      <c r="A1" s="307" t="s">
        <v>226</v>
      </c>
      <c r="B1" s="307"/>
      <c r="C1" s="307"/>
      <c r="D1" s="307"/>
      <c r="E1" s="307"/>
      <c r="F1" s="307"/>
      <c r="G1" s="307"/>
      <c r="H1" s="307"/>
    </row>
    <row r="2" spans="1:8" ht="15.75" customHeight="1">
      <c r="A2" s="308" t="s">
        <v>227</v>
      </c>
      <c r="B2" s="308"/>
      <c r="C2" s="308"/>
      <c r="D2" s="308"/>
      <c r="E2" s="308"/>
      <c r="F2" s="308"/>
      <c r="G2" s="308"/>
      <c r="H2" s="308"/>
    </row>
    <row r="3" spans="1:8" ht="15.75" customHeight="1">
      <c r="A3" s="309" t="s">
        <v>228</v>
      </c>
      <c r="B3" s="309"/>
      <c r="C3" s="309"/>
      <c r="D3" s="309"/>
      <c r="E3" s="309"/>
      <c r="F3" s="309"/>
      <c r="G3" s="309"/>
      <c r="H3" s="309"/>
    </row>
    <row r="4" spans="1:3" ht="12.75" customHeight="1">
      <c r="A4" s="310"/>
      <c r="B4" s="310"/>
      <c r="C4" s="23"/>
    </row>
    <row r="5" spans="1:8" ht="12.75" customHeight="1">
      <c r="A5" s="299" t="s">
        <v>213</v>
      </c>
      <c r="B5" s="299"/>
      <c r="C5" s="299"/>
      <c r="D5" s="299"/>
      <c r="E5" s="299"/>
      <c r="F5" s="299"/>
      <c r="G5" s="299"/>
      <c r="H5" s="299"/>
    </row>
    <row r="6" spans="1:8" ht="12.75" customHeight="1">
      <c r="A6" s="7" t="s">
        <v>214</v>
      </c>
      <c r="B6" s="7"/>
      <c r="C6" s="7"/>
      <c r="D6" s="7"/>
      <c r="E6" s="7"/>
      <c r="F6" s="7"/>
      <c r="G6" s="7"/>
      <c r="H6" s="7"/>
    </row>
    <row r="7" spans="1:8" ht="15.75" customHeight="1">
      <c r="A7" s="24" t="s">
        <v>215</v>
      </c>
      <c r="B7" s="7"/>
      <c r="C7" s="7"/>
      <c r="D7" s="7"/>
      <c r="E7" s="7"/>
      <c r="F7" s="7"/>
      <c r="G7" s="7"/>
      <c r="H7" s="7"/>
    </row>
    <row r="8" spans="1:8" ht="15.75" customHeight="1">
      <c r="A8" s="24" t="s">
        <v>229</v>
      </c>
      <c r="B8" s="24"/>
      <c r="C8" s="24"/>
      <c r="D8" s="24"/>
      <c r="E8" s="24"/>
      <c r="F8" s="24"/>
      <c r="G8" s="24"/>
      <c r="H8" s="24"/>
    </row>
    <row r="9" spans="1:11" ht="15" customHeight="1">
      <c r="A9" s="8" t="s">
        <v>216</v>
      </c>
      <c r="B9" s="8"/>
      <c r="C9" s="8"/>
      <c r="D9" s="8"/>
      <c r="E9" s="8"/>
      <c r="F9" s="8"/>
      <c r="G9" s="8"/>
      <c r="H9" s="25"/>
      <c r="I9" s="26"/>
      <c r="J9" s="26"/>
      <c r="K9" s="26"/>
    </row>
    <row r="10" spans="1:11" ht="36" customHeight="1">
      <c r="A10" s="294" t="s">
        <v>957</v>
      </c>
      <c r="B10" s="294"/>
      <c r="C10" s="294"/>
      <c r="D10" s="294"/>
      <c r="E10" s="294"/>
      <c r="F10" s="294"/>
      <c r="G10" s="294"/>
      <c r="H10" s="8"/>
      <c r="I10" s="26"/>
      <c r="J10" s="26"/>
      <c r="K10" s="26"/>
    </row>
    <row r="11" spans="1:11" ht="15.75">
      <c r="A11" s="5"/>
      <c r="B11" s="5"/>
      <c r="C11" s="5"/>
      <c r="D11" s="5"/>
      <c r="E11" s="27"/>
      <c r="F11" s="27"/>
      <c r="G11" s="27"/>
      <c r="H11" s="8"/>
      <c r="I11" s="26"/>
      <c r="J11" s="26"/>
      <c r="K11" s="26"/>
    </row>
    <row r="12" spans="1:11" ht="15.75">
      <c r="A12" s="5"/>
      <c r="B12" s="5"/>
      <c r="C12" s="24" t="s">
        <v>230</v>
      </c>
      <c r="D12" s="28"/>
      <c r="E12" s="24"/>
      <c r="F12" s="24"/>
      <c r="G12" s="6"/>
      <c r="H12" s="8"/>
      <c r="I12" s="26"/>
      <c r="J12" s="26"/>
      <c r="K12" s="26"/>
    </row>
    <row r="13" spans="1:11" ht="15.75">
      <c r="A13" s="5"/>
      <c r="B13" s="5"/>
      <c r="C13" s="24" t="s">
        <v>231</v>
      </c>
      <c r="D13" s="29"/>
      <c r="E13" s="24"/>
      <c r="F13" s="24"/>
      <c r="G13" s="6"/>
      <c r="H13" s="8"/>
      <c r="I13" s="26"/>
      <c r="J13" s="26"/>
      <c r="K13" s="26"/>
    </row>
    <row r="14" spans="1:11" ht="15.75">
      <c r="A14" s="5"/>
      <c r="B14" s="5"/>
      <c r="C14" s="30" t="s">
        <v>232</v>
      </c>
      <c r="D14" s="24" t="s">
        <v>233</v>
      </c>
      <c r="E14" s="28"/>
      <c r="F14" s="28"/>
      <c r="G14" s="6"/>
      <c r="H14" s="8"/>
      <c r="I14" s="26"/>
      <c r="J14" s="26"/>
      <c r="K14" s="26"/>
    </row>
    <row r="15" spans="1:11" ht="15.75">
      <c r="A15" s="5"/>
      <c r="B15" s="5"/>
      <c r="C15" s="5"/>
      <c r="D15" s="5"/>
      <c r="E15" s="27"/>
      <c r="F15" s="27"/>
      <c r="G15" s="27"/>
      <c r="H15" s="8"/>
      <c r="I15" s="26"/>
      <c r="J15" s="26"/>
      <c r="K15" s="26"/>
    </row>
    <row r="16" spans="1:8" s="32" customFormat="1" ht="14.25" customHeight="1">
      <c r="A16" s="306" t="s">
        <v>234</v>
      </c>
      <c r="B16" s="306" t="s">
        <v>235</v>
      </c>
      <c r="C16" s="306" t="s">
        <v>236</v>
      </c>
      <c r="D16" s="306" t="s">
        <v>958</v>
      </c>
      <c r="E16" s="306" t="s">
        <v>237</v>
      </c>
      <c r="F16" s="306"/>
      <c r="G16" s="306"/>
      <c r="H16" s="306" t="s">
        <v>238</v>
      </c>
    </row>
    <row r="17" spans="1:8" s="32" customFormat="1" ht="31.5">
      <c r="A17" s="306"/>
      <c r="B17" s="306"/>
      <c r="C17" s="306"/>
      <c r="D17" s="306"/>
      <c r="E17" s="31" t="s">
        <v>959</v>
      </c>
      <c r="F17" s="31" t="s">
        <v>960</v>
      </c>
      <c r="G17" s="31" t="s">
        <v>961</v>
      </c>
      <c r="H17" s="306"/>
    </row>
    <row r="18" spans="1:8" s="32" customFormat="1" ht="12.75" customHeight="1">
      <c r="A18" s="33">
        <v>1</v>
      </c>
      <c r="B18" s="33">
        <v>1</v>
      </c>
      <c r="C18" s="34" t="s">
        <v>509</v>
      </c>
      <c r="D18" s="35"/>
      <c r="E18" s="35"/>
      <c r="F18" s="35"/>
      <c r="G18" s="35"/>
      <c r="H18" s="35"/>
    </row>
    <row r="19" spans="1:8" s="32" customFormat="1" ht="15.75">
      <c r="A19" s="33">
        <v>2</v>
      </c>
      <c r="B19" s="33">
        <v>2</v>
      </c>
      <c r="C19" s="34" t="s">
        <v>239</v>
      </c>
      <c r="D19" s="36"/>
      <c r="E19" s="36"/>
      <c r="F19" s="35"/>
      <c r="G19" s="35"/>
      <c r="H19" s="35"/>
    </row>
    <row r="20" spans="1:8" s="32" customFormat="1" ht="15.75">
      <c r="A20" s="33">
        <v>3</v>
      </c>
      <c r="B20" s="33">
        <v>3</v>
      </c>
      <c r="C20" s="34" t="s">
        <v>240</v>
      </c>
      <c r="D20" s="35"/>
      <c r="E20" s="35"/>
      <c r="F20" s="35"/>
      <c r="G20" s="35"/>
      <c r="H20" s="35"/>
    </row>
    <row r="21" spans="1:8" s="32" customFormat="1" ht="20.25" customHeight="1">
      <c r="A21" s="33">
        <v>4</v>
      </c>
      <c r="B21" s="33">
        <v>4</v>
      </c>
      <c r="C21" s="34" t="s">
        <v>510</v>
      </c>
      <c r="D21" s="37"/>
      <c r="E21" s="37"/>
      <c r="F21" s="35"/>
      <c r="G21" s="35"/>
      <c r="H21" s="35"/>
    </row>
    <row r="22" spans="1:8" s="32" customFormat="1" ht="15.75">
      <c r="A22" s="33">
        <v>5</v>
      </c>
      <c r="B22" s="33">
        <v>5</v>
      </c>
      <c r="C22" s="34" t="s">
        <v>241</v>
      </c>
      <c r="D22" s="34"/>
      <c r="E22" s="34"/>
      <c r="F22" s="35"/>
      <c r="G22" s="35"/>
      <c r="H22" s="35"/>
    </row>
    <row r="23" spans="1:8" s="32" customFormat="1" ht="15.75">
      <c r="A23" s="33">
        <v>6</v>
      </c>
      <c r="B23" s="33">
        <v>6</v>
      </c>
      <c r="C23" s="34" t="s">
        <v>511</v>
      </c>
      <c r="D23" s="35"/>
      <c r="E23" s="35"/>
      <c r="F23" s="35"/>
      <c r="G23" s="35"/>
      <c r="H23" s="35"/>
    </row>
    <row r="24" spans="1:8" s="32" customFormat="1" ht="15.75">
      <c r="A24" s="33">
        <v>7</v>
      </c>
      <c r="B24" s="33">
        <v>7</v>
      </c>
      <c r="C24" s="34" t="s">
        <v>242</v>
      </c>
      <c r="D24" s="35"/>
      <c r="E24" s="35"/>
      <c r="F24" s="35"/>
      <c r="G24" s="35"/>
      <c r="H24" s="35"/>
    </row>
    <row r="25" spans="1:8" s="32" customFormat="1" ht="15.75">
      <c r="A25" s="33">
        <v>8</v>
      </c>
      <c r="B25" s="33">
        <v>8</v>
      </c>
      <c r="C25" s="34" t="s">
        <v>243</v>
      </c>
      <c r="D25" s="35"/>
      <c r="E25" s="35"/>
      <c r="F25" s="35"/>
      <c r="G25" s="35"/>
      <c r="H25" s="287"/>
    </row>
    <row r="26" spans="1:8" s="32" customFormat="1" ht="45.75" customHeight="1">
      <c r="A26" s="33">
        <v>9</v>
      </c>
      <c r="B26" s="38">
        <v>9</v>
      </c>
      <c r="C26" s="34" t="s">
        <v>244</v>
      </c>
      <c r="D26" s="34"/>
      <c r="E26" s="34"/>
      <c r="F26" s="34"/>
      <c r="G26" s="286"/>
      <c r="H26" s="289"/>
    </row>
    <row r="27" spans="1:8" s="32" customFormat="1" ht="47.25">
      <c r="A27" s="33">
        <v>10</v>
      </c>
      <c r="B27" s="38">
        <v>10</v>
      </c>
      <c r="C27" s="34" t="s">
        <v>245</v>
      </c>
      <c r="D27" s="35"/>
      <c r="E27" s="35"/>
      <c r="F27" s="35"/>
      <c r="G27" s="35"/>
      <c r="H27" s="288"/>
    </row>
    <row r="28" spans="1:8" s="32" customFormat="1" ht="47.25">
      <c r="A28" s="33">
        <v>11</v>
      </c>
      <c r="B28" s="38">
        <v>11</v>
      </c>
      <c r="C28" s="34" t="s">
        <v>246</v>
      </c>
      <c r="D28" s="35"/>
      <c r="E28" s="35"/>
      <c r="F28" s="35"/>
      <c r="G28" s="35"/>
      <c r="H28" s="35"/>
    </row>
    <row r="29" spans="1:8" s="32" customFormat="1" ht="31.5">
      <c r="A29" s="33">
        <v>12</v>
      </c>
      <c r="B29" s="38">
        <v>12</v>
      </c>
      <c r="C29" s="34" t="s">
        <v>247</v>
      </c>
      <c r="D29" s="35"/>
      <c r="E29" s="35"/>
      <c r="F29" s="35"/>
      <c r="G29" s="35"/>
      <c r="H29" s="35"/>
    </row>
    <row r="30" spans="1:8" s="32" customFormat="1" ht="15.75" customHeight="1">
      <c r="A30" s="304" t="s">
        <v>221</v>
      </c>
      <c r="B30" s="304"/>
      <c r="C30" s="304"/>
      <c r="D30" s="39"/>
      <c r="E30" s="39"/>
      <c r="F30" s="39"/>
      <c r="G30" s="39"/>
      <c r="H30" s="39"/>
    </row>
    <row r="31" spans="1:8" s="32" customFormat="1" ht="15.75" customHeight="1">
      <c r="A31" s="304" t="s">
        <v>248</v>
      </c>
      <c r="B31" s="304"/>
      <c r="C31" s="304"/>
      <c r="D31" s="39"/>
      <c r="E31" s="40"/>
      <c r="F31" s="40"/>
      <c r="G31" s="40"/>
      <c r="H31" s="40"/>
    </row>
    <row r="32" spans="1:8" s="32" customFormat="1" ht="15.75" customHeight="1">
      <c r="A32" s="305" t="s">
        <v>249</v>
      </c>
      <c r="B32" s="305"/>
      <c r="C32" s="305"/>
      <c r="D32" s="35"/>
      <c r="E32" s="40"/>
      <c r="F32" s="40"/>
      <c r="G32" s="40"/>
      <c r="H32" s="40"/>
    </row>
    <row r="33" spans="1:8" s="32" customFormat="1" ht="15.75" customHeight="1">
      <c r="A33" s="304" t="s">
        <v>250</v>
      </c>
      <c r="B33" s="304"/>
      <c r="C33" s="304"/>
      <c r="D33" s="41"/>
      <c r="E33" s="40"/>
      <c r="F33" s="40"/>
      <c r="G33" s="40"/>
      <c r="H33" s="40"/>
    </row>
    <row r="34" spans="1:8" s="32" customFormat="1" ht="15.75" customHeight="1">
      <c r="A34" s="303" t="s">
        <v>251</v>
      </c>
      <c r="B34" s="303"/>
      <c r="C34" s="303"/>
      <c r="D34" s="41"/>
      <c r="E34" s="40"/>
      <c r="F34" s="40"/>
      <c r="G34" s="40"/>
      <c r="H34" s="40"/>
    </row>
    <row r="35" spans="1:8" s="32" customFormat="1" ht="15.75" customHeight="1">
      <c r="A35" s="304" t="s">
        <v>252</v>
      </c>
      <c r="B35" s="304"/>
      <c r="C35" s="304"/>
      <c r="D35" s="39"/>
      <c r="E35" s="42"/>
      <c r="F35" s="42"/>
      <c r="G35" s="42"/>
      <c r="H35" s="42"/>
    </row>
    <row r="36" spans="1:4" ht="15.75" customHeight="1">
      <c r="A36" s="304" t="s">
        <v>253</v>
      </c>
      <c r="B36" s="304"/>
      <c r="C36" s="304"/>
      <c r="D36" s="43"/>
    </row>
    <row r="37" spans="1:4" ht="15.75" customHeight="1">
      <c r="A37" s="304" t="s">
        <v>254</v>
      </c>
      <c r="B37" s="304"/>
      <c r="C37" s="304"/>
      <c r="D37" s="43"/>
    </row>
    <row r="38" spans="1:3" ht="15.75" customHeight="1">
      <c r="A38" s="292"/>
      <c r="B38" s="292"/>
      <c r="C38" s="292"/>
    </row>
    <row r="39" spans="1:5" ht="15.75">
      <c r="A39" s="44" t="s">
        <v>255</v>
      </c>
      <c r="B39" s="45"/>
      <c r="C39" s="46"/>
      <c r="D39" s="1"/>
      <c r="E39" s="1"/>
    </row>
    <row r="40" spans="1:5" ht="15.75" customHeight="1">
      <c r="A40" s="44"/>
      <c r="B40" s="45"/>
      <c r="C40" s="301" t="s">
        <v>256</v>
      </c>
      <c r="D40" s="301"/>
      <c r="E40" s="301"/>
    </row>
    <row r="41" spans="1:5" ht="15.75">
      <c r="A41" s="6"/>
      <c r="B41" s="6"/>
      <c r="C41" s="6"/>
      <c r="D41" s="1"/>
      <c r="E41" s="1"/>
    </row>
    <row r="42" spans="1:5" ht="15.75">
      <c r="A42" s="44" t="s">
        <v>257</v>
      </c>
      <c r="B42" s="44"/>
      <c r="C42" s="47"/>
      <c r="D42" s="1"/>
      <c r="E42" s="1"/>
    </row>
    <row r="43" spans="1:5" ht="15.75" customHeight="1">
      <c r="A43" s="44"/>
      <c r="B43" s="44"/>
      <c r="C43" s="302" t="s">
        <v>256</v>
      </c>
      <c r="D43" s="302"/>
      <c r="E43" s="302"/>
    </row>
    <row r="44" spans="1:6" ht="15.75">
      <c r="A44" s="6"/>
      <c r="B44" s="6"/>
      <c r="C44" s="6"/>
      <c r="D44" s="48"/>
      <c r="E44" s="48"/>
      <c r="F44" s="49"/>
    </row>
    <row r="45" spans="1:6" ht="15.75">
      <c r="A45" s="44" t="s">
        <v>258</v>
      </c>
      <c r="B45" s="45"/>
      <c r="C45" s="46"/>
      <c r="D45" s="48"/>
      <c r="E45" s="48"/>
      <c r="F45" s="49"/>
    </row>
    <row r="46" spans="1:5" ht="15.75">
      <c r="A46" s="48"/>
      <c r="B46" s="48"/>
      <c r="C46" s="48"/>
      <c r="D46" s="48"/>
      <c r="E46" s="48"/>
    </row>
  </sheetData>
  <sheetProtection selectLockedCells="1" selectUnlockedCells="1"/>
  <mergeCells count="23">
    <mergeCell ref="E16:G16"/>
    <mergeCell ref="H16:H17"/>
    <mergeCell ref="A1:H1"/>
    <mergeCell ref="A2:H2"/>
    <mergeCell ref="A3:H3"/>
    <mergeCell ref="A4:B4"/>
    <mergeCell ref="A30:C30"/>
    <mergeCell ref="A31:C31"/>
    <mergeCell ref="A32:C32"/>
    <mergeCell ref="A33:C33"/>
    <mergeCell ref="A5:H5"/>
    <mergeCell ref="A10:G10"/>
    <mergeCell ref="A16:A17"/>
    <mergeCell ref="B16:B17"/>
    <mergeCell ref="C16:C17"/>
    <mergeCell ref="D16:D17"/>
    <mergeCell ref="A38:C38"/>
    <mergeCell ref="C40:E40"/>
    <mergeCell ref="C43:E43"/>
    <mergeCell ref="A34:C34"/>
    <mergeCell ref="A35:C35"/>
    <mergeCell ref="A36:C36"/>
    <mergeCell ref="A37:C37"/>
  </mergeCells>
  <printOptions/>
  <pageMargins left="0.7874015748031497" right="0.7874015748031497" top="1.0236220472440944" bottom="1.0236220472440944" header="0.5118110236220472" footer="0.5118110236220472"/>
  <pageSetup horizontalDpi="300" verticalDpi="300" orientation="landscape" paperSize="9" scale="75"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sheetPr>
    <tabColor indexed="21"/>
  </sheetPr>
  <dimension ref="A2:R163"/>
  <sheetViews>
    <sheetView zoomScale="85" zoomScaleNormal="85" workbookViewId="0" topLeftCell="A1">
      <selection activeCell="D16" sqref="D16:E17"/>
    </sheetView>
  </sheetViews>
  <sheetFormatPr defaultColWidth="9.140625" defaultRowHeight="12.75"/>
  <cols>
    <col min="1" max="1" width="11.140625" style="50" customWidth="1"/>
    <col min="2" max="2" width="9.421875" style="50" customWidth="1"/>
    <col min="3" max="3" width="45.421875" style="50" customWidth="1"/>
    <col min="4" max="4" width="10.57421875" style="50" customWidth="1"/>
    <col min="5" max="5" width="9.7109375" style="50" customWidth="1"/>
    <col min="6" max="16" width="8.7109375" style="50" customWidth="1"/>
    <col min="17" max="18" width="11.57421875" style="50" customWidth="1"/>
    <col min="19" max="16384" width="9.140625" style="50" customWidth="1"/>
  </cols>
  <sheetData>
    <row r="2" spans="1:8" s="51" customFormat="1" ht="12.75" customHeight="1">
      <c r="A2" s="310"/>
      <c r="B2" s="310"/>
      <c r="C2" s="23"/>
      <c r="E2" s="52"/>
      <c r="F2" s="53"/>
      <c r="G2" s="54" t="s">
        <v>259</v>
      </c>
      <c r="H2" s="53"/>
    </row>
    <row r="3" spans="1:8" s="51" customFormat="1" ht="12.75" customHeight="1">
      <c r="A3" s="311"/>
      <c r="B3" s="311"/>
      <c r="C3" s="55"/>
      <c r="E3" s="52"/>
      <c r="F3" s="312" t="s">
        <v>260</v>
      </c>
      <c r="G3" s="312"/>
      <c r="H3" s="312"/>
    </row>
    <row r="4" spans="1:9" s="51" customFormat="1" ht="12.75" customHeight="1">
      <c r="A4" s="311"/>
      <c r="B4" s="311"/>
      <c r="C4" s="56"/>
      <c r="E4" s="52"/>
      <c r="I4" s="57"/>
    </row>
    <row r="5" spans="2:16" s="51" customFormat="1" ht="15" customHeight="1">
      <c r="B5" s="53"/>
      <c r="C5" s="58"/>
      <c r="D5" s="53"/>
      <c r="E5" s="53"/>
      <c r="I5" s="53"/>
      <c r="J5" s="53"/>
      <c r="K5" s="53"/>
      <c r="L5" s="53"/>
      <c r="M5" s="53"/>
      <c r="N5" s="53"/>
      <c r="O5" s="53"/>
      <c r="P5" s="53"/>
    </row>
    <row r="6" spans="1:16" s="51" customFormat="1" ht="16.5" customHeight="1">
      <c r="A6" s="299" t="s">
        <v>213</v>
      </c>
      <c r="B6" s="299"/>
      <c r="C6" s="299"/>
      <c r="D6" s="299"/>
      <c r="E6" s="299"/>
      <c r="F6" s="299"/>
      <c r="G6" s="299"/>
      <c r="H6" s="299"/>
      <c r="I6" s="59"/>
      <c r="J6" s="59"/>
      <c r="K6" s="59"/>
      <c r="L6" s="59"/>
      <c r="M6" s="59"/>
      <c r="N6" s="59"/>
      <c r="O6" s="59"/>
      <c r="P6" s="59"/>
    </row>
    <row r="7" spans="1:16" s="51" customFormat="1" ht="15.75" customHeight="1">
      <c r="A7" s="299" t="s">
        <v>214</v>
      </c>
      <c r="B7" s="299"/>
      <c r="C7" s="7"/>
      <c r="D7" s="7"/>
      <c r="E7" s="7"/>
      <c r="F7" s="7"/>
      <c r="G7" s="7"/>
      <c r="H7" s="7"/>
      <c r="I7" s="60"/>
      <c r="J7" s="60"/>
      <c r="K7" s="60"/>
      <c r="L7" s="60"/>
      <c r="M7" s="60"/>
      <c r="N7" s="60"/>
      <c r="O7" s="60"/>
      <c r="P7" s="60"/>
    </row>
    <row r="8" spans="1:16" s="51" customFormat="1" ht="15.75">
      <c r="A8" s="24" t="s">
        <v>215</v>
      </c>
      <c r="B8" s="7"/>
      <c r="C8" s="7"/>
      <c r="D8" s="7"/>
      <c r="E8" s="7"/>
      <c r="F8" s="7"/>
      <c r="G8" s="7"/>
      <c r="H8" s="7"/>
      <c r="I8" s="60"/>
      <c r="J8" s="60"/>
      <c r="K8" s="60"/>
      <c r="L8" s="60"/>
      <c r="M8" s="60"/>
      <c r="N8" s="60"/>
      <c r="O8" s="60"/>
      <c r="P8" s="60"/>
    </row>
    <row r="9" spans="1:16" s="51" customFormat="1" ht="15.75">
      <c r="A9" s="24" t="s">
        <v>229</v>
      </c>
      <c r="B9" s="24"/>
      <c r="C9" s="24"/>
      <c r="D9" s="24"/>
      <c r="E9" s="24"/>
      <c r="F9" s="24"/>
      <c r="G9" s="24"/>
      <c r="H9" s="24"/>
      <c r="I9" s="60"/>
      <c r="J9" s="60"/>
      <c r="K9" s="60"/>
      <c r="L9" s="60"/>
      <c r="M9" s="60"/>
      <c r="N9" s="60"/>
      <c r="O9" s="60"/>
      <c r="P9" s="60"/>
    </row>
    <row r="10" spans="1:16" s="51" customFormat="1" ht="15.75">
      <c r="A10" s="8" t="s">
        <v>216</v>
      </c>
      <c r="B10" s="8"/>
      <c r="C10" s="8"/>
      <c r="D10" s="8"/>
      <c r="E10" s="8"/>
      <c r="F10" s="8"/>
      <c r="G10" s="8"/>
      <c r="H10" s="25"/>
      <c r="I10" s="60"/>
      <c r="J10" s="60"/>
      <c r="K10" s="60"/>
      <c r="L10" s="60"/>
      <c r="M10" s="60"/>
      <c r="N10" s="60"/>
      <c r="O10" s="60"/>
      <c r="P10" s="60"/>
    </row>
    <row r="11" spans="1:16" s="51" customFormat="1" ht="35.25" customHeight="1">
      <c r="A11" s="294" t="s">
        <v>957</v>
      </c>
      <c r="B11" s="294"/>
      <c r="C11" s="294"/>
      <c r="D11" s="294"/>
      <c r="E11" s="294"/>
      <c r="F11" s="294"/>
      <c r="G11" s="294"/>
      <c r="H11" s="8"/>
      <c r="I11" s="60"/>
      <c r="J11" s="60"/>
      <c r="K11" s="60"/>
      <c r="L11" s="60"/>
      <c r="M11" s="60"/>
      <c r="N11" s="60"/>
      <c r="O11" s="60"/>
      <c r="P11" s="60"/>
    </row>
    <row r="12" spans="1:15" s="51" customFormat="1" ht="15.75">
      <c r="A12" s="61"/>
      <c r="B12" s="61"/>
      <c r="C12" s="62"/>
      <c r="D12" s="63"/>
      <c r="E12" s="64"/>
      <c r="F12" s="57"/>
      <c r="G12" s="57"/>
      <c r="H12" s="57"/>
      <c r="I12" s="57"/>
      <c r="J12" s="57"/>
      <c r="K12" s="57"/>
      <c r="L12" s="57"/>
      <c r="M12" s="57"/>
      <c r="N12" s="57"/>
      <c r="O12" s="57"/>
    </row>
    <row r="13" spans="1:16" s="51" customFormat="1" ht="13.5" customHeight="1">
      <c r="A13" s="61"/>
      <c r="B13" s="61"/>
      <c r="C13" s="62"/>
      <c r="D13" s="65"/>
      <c r="E13" s="66"/>
      <c r="F13" s="66"/>
      <c r="G13" s="66"/>
      <c r="H13" s="66"/>
      <c r="I13" s="66"/>
      <c r="J13" s="66"/>
      <c r="K13" s="66"/>
      <c r="L13" s="66"/>
      <c r="M13" s="66"/>
      <c r="N13" s="66"/>
      <c r="O13" s="66"/>
      <c r="P13" s="66"/>
    </row>
    <row r="14" spans="1:17" s="51" customFormat="1" ht="18.75" customHeight="1">
      <c r="A14" s="61"/>
      <c r="B14" s="61"/>
      <c r="C14" s="62"/>
      <c r="D14" s="11"/>
      <c r="E14" s="57"/>
      <c r="F14" s="67"/>
      <c r="G14" s="59"/>
      <c r="H14" s="59"/>
      <c r="I14" s="59"/>
      <c r="J14" s="59"/>
      <c r="K14" s="68" t="s">
        <v>261</v>
      </c>
      <c r="N14" s="69"/>
      <c r="O14" s="50"/>
      <c r="P14" s="50"/>
      <c r="Q14" s="70"/>
    </row>
    <row r="15" spans="1:17" s="51" customFormat="1" ht="10.5" customHeight="1">
      <c r="A15" s="61"/>
      <c r="B15" s="61"/>
      <c r="C15" s="62"/>
      <c r="D15" s="11"/>
      <c r="E15" s="57"/>
      <c r="F15" s="67"/>
      <c r="G15" s="59"/>
      <c r="H15" s="59"/>
      <c r="I15" s="59"/>
      <c r="J15" s="59"/>
      <c r="K15" s="57"/>
      <c r="L15" s="68"/>
      <c r="N15" s="69"/>
      <c r="O15" s="50"/>
      <c r="P15" s="50"/>
      <c r="Q15" s="70"/>
    </row>
    <row r="16" spans="1:16" s="51" customFormat="1" ht="16.5" customHeight="1">
      <c r="A16" s="313" t="s">
        <v>217</v>
      </c>
      <c r="B16" s="313" t="s">
        <v>262</v>
      </c>
      <c r="C16" s="313" t="s">
        <v>263</v>
      </c>
      <c r="D16" s="314" t="s">
        <v>264</v>
      </c>
      <c r="E16" s="314" t="s">
        <v>265</v>
      </c>
      <c r="F16" s="313" t="s">
        <v>266</v>
      </c>
      <c r="G16" s="313"/>
      <c r="H16" s="313"/>
      <c r="I16" s="313"/>
      <c r="J16" s="313"/>
      <c r="K16" s="313"/>
      <c r="L16" s="313" t="s">
        <v>267</v>
      </c>
      <c r="M16" s="313"/>
      <c r="N16" s="313"/>
      <c r="O16" s="313"/>
      <c r="P16" s="313"/>
    </row>
    <row r="17" spans="1:16" ht="93.75" customHeight="1">
      <c r="A17" s="313"/>
      <c r="B17" s="313"/>
      <c r="C17" s="313"/>
      <c r="D17" s="314"/>
      <c r="E17" s="314"/>
      <c r="F17" s="285" t="s">
        <v>972</v>
      </c>
      <c r="G17" s="285" t="s">
        <v>963</v>
      </c>
      <c r="H17" s="285" t="s">
        <v>966</v>
      </c>
      <c r="I17" s="285" t="s">
        <v>967</v>
      </c>
      <c r="J17" s="285" t="s">
        <v>968</v>
      </c>
      <c r="K17" s="285" t="s">
        <v>969</v>
      </c>
      <c r="L17" s="285" t="s">
        <v>970</v>
      </c>
      <c r="M17" s="285" t="s">
        <v>966</v>
      </c>
      <c r="N17" s="285" t="s">
        <v>967</v>
      </c>
      <c r="O17" s="285" t="s">
        <v>971</v>
      </c>
      <c r="P17" s="285" t="s">
        <v>962</v>
      </c>
    </row>
    <row r="18" spans="1:16" ht="15.75">
      <c r="A18" s="71">
        <v>1</v>
      </c>
      <c r="B18" s="71">
        <v>2</v>
      </c>
      <c r="C18" s="71">
        <v>3</v>
      </c>
      <c r="D18" s="71">
        <v>4</v>
      </c>
      <c r="E18" s="71">
        <v>5</v>
      </c>
      <c r="F18" s="71">
        <v>6</v>
      </c>
      <c r="G18" s="71">
        <v>7</v>
      </c>
      <c r="H18" s="71">
        <v>8</v>
      </c>
      <c r="I18" s="71">
        <v>9</v>
      </c>
      <c r="J18" s="71">
        <v>10</v>
      </c>
      <c r="K18" s="71">
        <v>11</v>
      </c>
      <c r="L18" s="71">
        <v>12</v>
      </c>
      <c r="M18" s="71">
        <v>13</v>
      </c>
      <c r="N18" s="71">
        <v>14</v>
      </c>
      <c r="O18" s="71">
        <v>15</v>
      </c>
      <c r="P18" s="71">
        <v>16</v>
      </c>
    </row>
    <row r="19" spans="1:16" ht="31.5">
      <c r="A19" s="72" t="s">
        <v>268</v>
      </c>
      <c r="B19" s="72"/>
      <c r="C19" s="284" t="s">
        <v>512</v>
      </c>
      <c r="D19" s="73"/>
      <c r="E19" s="73"/>
      <c r="F19" s="74"/>
      <c r="G19" s="74"/>
      <c r="H19" s="74"/>
      <c r="I19" s="74"/>
      <c r="J19" s="74"/>
      <c r="K19" s="74"/>
      <c r="L19" s="74"/>
      <c r="M19" s="74"/>
      <c r="N19" s="74"/>
      <c r="O19" s="74"/>
      <c r="P19" s="74"/>
    </row>
    <row r="20" spans="1:16" ht="15.75">
      <c r="A20" s="72" t="s">
        <v>269</v>
      </c>
      <c r="B20" s="75"/>
      <c r="C20" s="319" t="s">
        <v>270</v>
      </c>
      <c r="D20" s="319"/>
      <c r="E20" s="319"/>
      <c r="F20" s="76"/>
      <c r="G20" s="76"/>
      <c r="H20" s="76"/>
      <c r="I20" s="77"/>
      <c r="J20" s="76"/>
      <c r="K20" s="76"/>
      <c r="L20" s="78"/>
      <c r="M20" s="78"/>
      <c r="N20" s="78"/>
      <c r="O20" s="78"/>
      <c r="P20" s="78"/>
    </row>
    <row r="21" spans="1:16" s="86" customFormat="1" ht="15.75">
      <c r="A21" s="282" t="s">
        <v>271</v>
      </c>
      <c r="B21" s="79"/>
      <c r="C21" s="80" t="s">
        <v>272</v>
      </c>
      <c r="D21" s="81" t="s">
        <v>273</v>
      </c>
      <c r="E21" s="82">
        <v>1</v>
      </c>
      <c r="F21" s="83"/>
      <c r="G21" s="83"/>
      <c r="H21" s="83"/>
      <c r="I21" s="83"/>
      <c r="J21" s="83"/>
      <c r="K21" s="84"/>
      <c r="L21" s="85"/>
      <c r="M21" s="85"/>
      <c r="N21" s="85"/>
      <c r="O21" s="85"/>
      <c r="P21" s="85"/>
    </row>
    <row r="22" spans="1:16" s="86" customFormat="1" ht="15.75">
      <c r="A22" s="282" t="s">
        <v>274</v>
      </c>
      <c r="B22" s="79"/>
      <c r="C22" s="87" t="s">
        <v>275</v>
      </c>
      <c r="D22" s="81" t="s">
        <v>276</v>
      </c>
      <c r="E22" s="82">
        <v>10</v>
      </c>
      <c r="F22" s="83"/>
      <c r="G22" s="83"/>
      <c r="H22" s="83"/>
      <c r="I22" s="83"/>
      <c r="J22" s="83"/>
      <c r="K22" s="83"/>
      <c r="L22" s="85"/>
      <c r="M22" s="85"/>
      <c r="N22" s="85"/>
      <c r="O22" s="85"/>
      <c r="P22" s="85"/>
    </row>
    <row r="23" spans="1:16" s="86" customFormat="1" ht="31.5">
      <c r="A23" s="282" t="s">
        <v>277</v>
      </c>
      <c r="B23" s="79"/>
      <c r="C23" s="80" t="s">
        <v>278</v>
      </c>
      <c r="D23" s="88" t="s">
        <v>279</v>
      </c>
      <c r="E23" s="89">
        <v>16</v>
      </c>
      <c r="F23" s="83"/>
      <c r="G23" s="83"/>
      <c r="H23" s="83"/>
      <c r="I23" s="83"/>
      <c r="J23" s="83"/>
      <c r="K23" s="84"/>
      <c r="L23" s="85"/>
      <c r="M23" s="85"/>
      <c r="N23" s="85"/>
      <c r="O23" s="85"/>
      <c r="P23" s="85"/>
    </row>
    <row r="24" spans="1:16" s="86" customFormat="1" ht="15.75">
      <c r="A24" s="282" t="s">
        <v>281</v>
      </c>
      <c r="B24" s="79"/>
      <c r="C24" s="90" t="s">
        <v>280</v>
      </c>
      <c r="D24" s="91" t="s">
        <v>276</v>
      </c>
      <c r="E24" s="92">
        <v>1.5</v>
      </c>
      <c r="F24" s="93"/>
      <c r="G24" s="93"/>
      <c r="H24" s="83"/>
      <c r="I24" s="83"/>
      <c r="J24" s="83"/>
      <c r="K24" s="94"/>
      <c r="L24" s="95"/>
      <c r="M24" s="95"/>
      <c r="N24" s="95"/>
      <c r="O24" s="95"/>
      <c r="P24" s="95"/>
    </row>
    <row r="25" spans="1:16" s="86" customFormat="1" ht="31.5">
      <c r="A25" s="282" t="s">
        <v>287</v>
      </c>
      <c r="B25" s="79"/>
      <c r="C25" s="96" t="s">
        <v>282</v>
      </c>
      <c r="D25" s="97"/>
      <c r="E25" s="89"/>
      <c r="F25" s="83"/>
      <c r="G25" s="83"/>
      <c r="H25" s="83"/>
      <c r="I25" s="83"/>
      <c r="J25" s="83"/>
      <c r="K25" s="84"/>
      <c r="L25" s="85"/>
      <c r="M25" s="85"/>
      <c r="N25" s="85"/>
      <c r="O25" s="85"/>
      <c r="P25" s="85"/>
    </row>
    <row r="26" spans="1:16" s="86" customFormat="1" ht="15.75">
      <c r="A26" s="282" t="s">
        <v>289</v>
      </c>
      <c r="B26" s="79"/>
      <c r="C26" s="90" t="s">
        <v>283</v>
      </c>
      <c r="D26" s="98" t="s">
        <v>284</v>
      </c>
      <c r="E26" s="99">
        <v>88</v>
      </c>
      <c r="F26" s="93"/>
      <c r="G26" s="93"/>
      <c r="H26" s="83"/>
      <c r="I26" s="83"/>
      <c r="J26" s="83"/>
      <c r="K26" s="100"/>
      <c r="L26" s="95"/>
      <c r="M26" s="95"/>
      <c r="N26" s="95"/>
      <c r="O26" s="95"/>
      <c r="P26" s="95"/>
    </row>
    <row r="27" spans="1:16" s="86" customFormat="1" ht="15.75">
      <c r="A27" s="282" t="s">
        <v>293</v>
      </c>
      <c r="B27" s="79"/>
      <c r="C27" s="90" t="s">
        <v>285</v>
      </c>
      <c r="D27" s="98" t="s">
        <v>276</v>
      </c>
      <c r="E27" s="99">
        <v>1.5</v>
      </c>
      <c r="F27" s="93"/>
      <c r="G27" s="93"/>
      <c r="H27" s="83"/>
      <c r="I27" s="83"/>
      <c r="J27" s="83"/>
      <c r="K27" s="100"/>
      <c r="L27" s="95"/>
      <c r="M27" s="95"/>
      <c r="N27" s="95"/>
      <c r="O27" s="95"/>
      <c r="P27" s="95"/>
    </row>
    <row r="28" spans="1:16" s="86" customFormat="1" ht="15.75" customHeight="1">
      <c r="A28" s="282" t="s">
        <v>120</v>
      </c>
      <c r="B28" s="79"/>
      <c r="C28" s="101" t="s">
        <v>286</v>
      </c>
      <c r="D28" s="102" t="s">
        <v>273</v>
      </c>
      <c r="E28" s="99">
        <v>1</v>
      </c>
      <c r="F28" s="93"/>
      <c r="G28" s="93"/>
      <c r="H28" s="83"/>
      <c r="I28" s="83"/>
      <c r="J28" s="83"/>
      <c r="K28" s="93"/>
      <c r="L28" s="95"/>
      <c r="M28" s="95"/>
      <c r="N28" s="95"/>
      <c r="O28" s="95"/>
      <c r="P28" s="95"/>
    </row>
    <row r="29" spans="1:16" s="86" customFormat="1" ht="31.5">
      <c r="A29" s="282" t="s">
        <v>121</v>
      </c>
      <c r="B29" s="79"/>
      <c r="C29" s="80" t="s">
        <v>288</v>
      </c>
      <c r="D29" s="97"/>
      <c r="E29" s="89"/>
      <c r="F29" s="83"/>
      <c r="G29" s="83"/>
      <c r="H29" s="83"/>
      <c r="I29" s="83"/>
      <c r="J29" s="83"/>
      <c r="K29" s="84"/>
      <c r="L29" s="85"/>
      <c r="M29" s="85"/>
      <c r="N29" s="85"/>
      <c r="O29" s="85"/>
      <c r="P29" s="85"/>
    </row>
    <row r="30" spans="1:16" s="86" customFormat="1" ht="15.75">
      <c r="A30" s="282" t="s">
        <v>122</v>
      </c>
      <c r="B30" s="79"/>
      <c r="C30" s="90" t="s">
        <v>283</v>
      </c>
      <c r="D30" s="91" t="s">
        <v>284</v>
      </c>
      <c r="E30" s="92">
        <v>60</v>
      </c>
      <c r="F30" s="100"/>
      <c r="G30" s="93"/>
      <c r="H30" s="83"/>
      <c r="I30" s="83"/>
      <c r="J30" s="83"/>
      <c r="K30" s="100"/>
      <c r="L30" s="95"/>
      <c r="M30" s="95"/>
      <c r="N30" s="95"/>
      <c r="O30" s="95"/>
      <c r="P30" s="95"/>
    </row>
    <row r="31" spans="1:16" s="86" customFormat="1" ht="15.75">
      <c r="A31" s="282" t="s">
        <v>123</v>
      </c>
      <c r="B31" s="79"/>
      <c r="C31" s="90" t="s">
        <v>285</v>
      </c>
      <c r="D31" s="91" t="s">
        <v>276</v>
      </c>
      <c r="E31" s="92">
        <v>5.3</v>
      </c>
      <c r="F31" s="100"/>
      <c r="G31" s="93"/>
      <c r="H31" s="83"/>
      <c r="I31" s="83"/>
      <c r="J31" s="83"/>
      <c r="K31" s="100"/>
      <c r="L31" s="95"/>
      <c r="M31" s="95"/>
      <c r="N31" s="95"/>
      <c r="O31" s="95"/>
      <c r="P31" s="95"/>
    </row>
    <row r="32" spans="1:16" s="86" customFormat="1" ht="15.75">
      <c r="A32" s="282" t="s">
        <v>124</v>
      </c>
      <c r="B32" s="79"/>
      <c r="C32" s="101" t="s">
        <v>286</v>
      </c>
      <c r="D32" s="102" t="s">
        <v>273</v>
      </c>
      <c r="E32" s="103">
        <v>1</v>
      </c>
      <c r="F32" s="93"/>
      <c r="G32" s="93"/>
      <c r="H32" s="83"/>
      <c r="I32" s="83"/>
      <c r="J32" s="83"/>
      <c r="K32" s="93"/>
      <c r="L32" s="95"/>
      <c r="M32" s="95"/>
      <c r="N32" s="95"/>
      <c r="O32" s="95"/>
      <c r="P32" s="95"/>
    </row>
    <row r="33" spans="1:16" s="86" customFormat="1" ht="15.75">
      <c r="A33" s="282" t="s">
        <v>125</v>
      </c>
      <c r="B33" s="79"/>
      <c r="C33" s="96" t="s">
        <v>290</v>
      </c>
      <c r="D33" s="104"/>
      <c r="E33" s="89"/>
      <c r="F33" s="84"/>
      <c r="G33" s="83"/>
      <c r="H33" s="83"/>
      <c r="I33" s="83"/>
      <c r="J33" s="83"/>
      <c r="K33" s="83"/>
      <c r="L33" s="85"/>
      <c r="M33" s="85"/>
      <c r="N33" s="85"/>
      <c r="O33" s="85"/>
      <c r="P33" s="85"/>
    </row>
    <row r="34" spans="1:16" s="86" customFormat="1" ht="31.5" customHeight="1">
      <c r="A34" s="282" t="s">
        <v>126</v>
      </c>
      <c r="B34" s="79"/>
      <c r="C34" s="101" t="s">
        <v>291</v>
      </c>
      <c r="D34" s="105" t="s">
        <v>292</v>
      </c>
      <c r="E34" s="103">
        <v>5</v>
      </c>
      <c r="F34" s="100"/>
      <c r="G34" s="93"/>
      <c r="H34" s="83"/>
      <c r="I34" s="83"/>
      <c r="J34" s="83"/>
      <c r="K34" s="93"/>
      <c r="L34" s="95"/>
      <c r="M34" s="95"/>
      <c r="N34" s="95"/>
      <c r="O34" s="95"/>
      <c r="P34" s="95"/>
    </row>
    <row r="35" spans="1:16" s="86" customFormat="1" ht="31.5" customHeight="1">
      <c r="A35" s="282" t="s">
        <v>127</v>
      </c>
      <c r="B35" s="79"/>
      <c r="C35" s="87" t="s">
        <v>294</v>
      </c>
      <c r="D35" s="104" t="s">
        <v>276</v>
      </c>
      <c r="E35" s="82">
        <v>5</v>
      </c>
      <c r="F35" s="84"/>
      <c r="G35" s="83"/>
      <c r="H35" s="83"/>
      <c r="I35" s="83"/>
      <c r="J35" s="83"/>
      <c r="K35" s="83"/>
      <c r="L35" s="85"/>
      <c r="M35" s="85"/>
      <c r="N35" s="85"/>
      <c r="O35" s="85"/>
      <c r="P35" s="85"/>
    </row>
    <row r="36" spans="1:16" s="86" customFormat="1" ht="15.75">
      <c r="A36" s="282" t="s">
        <v>128</v>
      </c>
      <c r="B36" s="79"/>
      <c r="C36" s="101" t="s">
        <v>295</v>
      </c>
      <c r="D36" s="105" t="s">
        <v>276</v>
      </c>
      <c r="E36" s="103">
        <v>5</v>
      </c>
      <c r="F36" s="100"/>
      <c r="G36" s="93"/>
      <c r="H36" s="83"/>
      <c r="I36" s="83"/>
      <c r="J36" s="83"/>
      <c r="K36" s="93"/>
      <c r="L36" s="95"/>
      <c r="M36" s="95"/>
      <c r="N36" s="95"/>
      <c r="O36" s="95"/>
      <c r="P36" s="95"/>
    </row>
    <row r="37" spans="1:16" ht="15.75">
      <c r="A37" s="72" t="s">
        <v>296</v>
      </c>
      <c r="B37" s="107"/>
      <c r="C37" s="108" t="s">
        <v>297</v>
      </c>
      <c r="D37" s="109"/>
      <c r="E37" s="110"/>
      <c r="F37" s="77"/>
      <c r="G37" s="76"/>
      <c r="H37" s="76"/>
      <c r="I37" s="77"/>
      <c r="J37" s="76"/>
      <c r="K37" s="76"/>
      <c r="L37" s="78"/>
      <c r="M37" s="78"/>
      <c r="N37" s="78"/>
      <c r="O37" s="78"/>
      <c r="P37" s="78"/>
    </row>
    <row r="38" spans="1:16" s="86" customFormat="1" ht="43.5" customHeight="1">
      <c r="A38" s="283" t="s">
        <v>298</v>
      </c>
      <c r="B38" s="79"/>
      <c r="C38" s="87" t="s">
        <v>299</v>
      </c>
      <c r="D38" s="79" t="s">
        <v>292</v>
      </c>
      <c r="E38" s="89">
        <v>13.7</v>
      </c>
      <c r="F38" s="84"/>
      <c r="G38" s="83"/>
      <c r="H38" s="83"/>
      <c r="I38" s="83"/>
      <c r="J38" s="83"/>
      <c r="K38" s="83"/>
      <c r="L38" s="85"/>
      <c r="M38" s="85"/>
      <c r="N38" s="85"/>
      <c r="O38" s="85"/>
      <c r="P38" s="85"/>
    </row>
    <row r="39" spans="1:16" s="86" customFormat="1" ht="31.5">
      <c r="A39" s="283" t="s">
        <v>129</v>
      </c>
      <c r="B39" s="79"/>
      <c r="C39" s="90" t="s">
        <v>300</v>
      </c>
      <c r="D39" s="111" t="s">
        <v>276</v>
      </c>
      <c r="E39" s="99">
        <v>3</v>
      </c>
      <c r="F39" s="93"/>
      <c r="G39" s="93"/>
      <c r="H39" s="83"/>
      <c r="I39" s="83"/>
      <c r="J39" s="83"/>
      <c r="K39" s="93"/>
      <c r="L39" s="95"/>
      <c r="M39" s="95"/>
      <c r="N39" s="95"/>
      <c r="O39" s="95"/>
      <c r="P39" s="95"/>
    </row>
    <row r="40" spans="1:16" s="86" customFormat="1" ht="35.25" customHeight="1">
      <c r="A40" s="283" t="s">
        <v>130</v>
      </c>
      <c r="B40" s="79"/>
      <c r="C40" s="90" t="s">
        <v>301</v>
      </c>
      <c r="D40" s="111" t="s">
        <v>276</v>
      </c>
      <c r="E40" s="99">
        <v>2</v>
      </c>
      <c r="F40" s="93"/>
      <c r="G40" s="93"/>
      <c r="H40" s="83"/>
      <c r="I40" s="83"/>
      <c r="J40" s="83"/>
      <c r="K40" s="93"/>
      <c r="L40" s="95"/>
      <c r="M40" s="95"/>
      <c r="N40" s="95"/>
      <c r="O40" s="95"/>
      <c r="P40" s="95"/>
    </row>
    <row r="41" spans="1:16" s="86" customFormat="1" ht="31.5">
      <c r="A41" s="283" t="s">
        <v>131</v>
      </c>
      <c r="B41" s="79"/>
      <c r="C41" s="101" t="s">
        <v>302</v>
      </c>
      <c r="D41" s="102" t="s">
        <v>292</v>
      </c>
      <c r="E41" s="99">
        <v>15</v>
      </c>
      <c r="F41" s="93"/>
      <c r="G41" s="93"/>
      <c r="H41" s="83"/>
      <c r="I41" s="83"/>
      <c r="J41" s="83"/>
      <c r="K41" s="93"/>
      <c r="L41" s="95"/>
      <c r="M41" s="95"/>
      <c r="N41" s="95"/>
      <c r="O41" s="95"/>
      <c r="P41" s="95"/>
    </row>
    <row r="42" spans="1:18" s="115" customFormat="1" ht="15.75">
      <c r="A42" s="283" t="s">
        <v>132</v>
      </c>
      <c r="B42" s="79"/>
      <c r="C42" s="101" t="s">
        <v>514</v>
      </c>
      <c r="D42" s="102" t="s">
        <v>292</v>
      </c>
      <c r="E42" s="112">
        <v>14</v>
      </c>
      <c r="F42" s="113"/>
      <c r="G42" s="93"/>
      <c r="H42" s="83"/>
      <c r="I42" s="83"/>
      <c r="J42" s="83"/>
      <c r="K42" s="114"/>
      <c r="L42" s="95"/>
      <c r="M42" s="95"/>
      <c r="N42" s="95"/>
      <c r="O42" s="95"/>
      <c r="P42" s="94"/>
      <c r="R42" s="116"/>
    </row>
    <row r="43" spans="1:16" s="86" customFormat="1" ht="51.75" customHeight="1">
      <c r="A43" s="283" t="s">
        <v>133</v>
      </c>
      <c r="B43" s="79"/>
      <c r="C43" s="90" t="s">
        <v>303</v>
      </c>
      <c r="D43" s="105" t="s">
        <v>292</v>
      </c>
      <c r="E43" s="99">
        <v>13.7</v>
      </c>
      <c r="F43" s="93"/>
      <c r="G43" s="93"/>
      <c r="H43" s="83"/>
      <c r="I43" s="83"/>
      <c r="J43" s="83"/>
      <c r="K43" s="100"/>
      <c r="L43" s="95"/>
      <c r="M43" s="95"/>
      <c r="N43" s="95"/>
      <c r="O43" s="95"/>
      <c r="P43" s="95"/>
    </row>
    <row r="44" spans="1:16" s="86" customFormat="1" ht="15" customHeight="1">
      <c r="A44" s="283" t="s">
        <v>134</v>
      </c>
      <c r="B44" s="79"/>
      <c r="C44" s="90" t="s">
        <v>304</v>
      </c>
      <c r="D44" s="105" t="s">
        <v>279</v>
      </c>
      <c r="E44" s="99">
        <v>16</v>
      </c>
      <c r="F44" s="93"/>
      <c r="G44" s="93"/>
      <c r="H44" s="83"/>
      <c r="I44" s="83"/>
      <c r="J44" s="83"/>
      <c r="K44" s="100"/>
      <c r="L44" s="95"/>
      <c r="M44" s="95"/>
      <c r="N44" s="95"/>
      <c r="O44" s="95"/>
      <c r="P44" s="95"/>
    </row>
    <row r="45" spans="1:16" s="86" customFormat="1" ht="15" customHeight="1">
      <c r="A45" s="283" t="s">
        <v>135</v>
      </c>
      <c r="B45" s="79"/>
      <c r="C45" s="90" t="s">
        <v>305</v>
      </c>
      <c r="D45" s="111" t="s">
        <v>279</v>
      </c>
      <c r="E45" s="99">
        <v>12</v>
      </c>
      <c r="F45" s="93"/>
      <c r="G45" s="93"/>
      <c r="H45" s="83"/>
      <c r="I45" s="83"/>
      <c r="J45" s="83"/>
      <c r="K45" s="93"/>
      <c r="L45" s="95"/>
      <c r="M45" s="95"/>
      <c r="N45" s="95"/>
      <c r="O45" s="95"/>
      <c r="P45" s="95"/>
    </row>
    <row r="46" spans="1:16" ht="16.5" customHeight="1">
      <c r="A46" s="72" t="s">
        <v>306</v>
      </c>
      <c r="B46" s="75"/>
      <c r="C46" s="117" t="s">
        <v>307</v>
      </c>
      <c r="D46" s="118"/>
      <c r="E46" s="119"/>
      <c r="F46" s="120"/>
      <c r="G46" s="78"/>
      <c r="H46" s="76"/>
      <c r="I46" s="120"/>
      <c r="J46" s="120"/>
      <c r="K46" s="77"/>
      <c r="L46" s="78"/>
      <c r="M46" s="78"/>
      <c r="N46" s="78"/>
      <c r="O46" s="78"/>
      <c r="P46" s="78"/>
    </row>
    <row r="47" spans="1:16" s="86" customFormat="1" ht="15" customHeight="1">
      <c r="A47" s="282" t="s">
        <v>308</v>
      </c>
      <c r="B47" s="79"/>
      <c r="C47" s="80" t="s">
        <v>309</v>
      </c>
      <c r="D47" s="88" t="s">
        <v>292</v>
      </c>
      <c r="E47" s="89">
        <v>61</v>
      </c>
      <c r="F47" s="121"/>
      <c r="G47" s="85"/>
      <c r="H47" s="83"/>
      <c r="I47" s="83"/>
      <c r="J47" s="83"/>
      <c r="K47" s="84"/>
      <c r="L47" s="85"/>
      <c r="M47" s="85"/>
      <c r="N47" s="85"/>
      <c r="O47" s="85"/>
      <c r="P47" s="85"/>
    </row>
    <row r="48" spans="1:16" s="86" customFormat="1" ht="15" customHeight="1">
      <c r="A48" s="283" t="s">
        <v>136</v>
      </c>
      <c r="B48" s="79"/>
      <c r="C48" s="90" t="s">
        <v>515</v>
      </c>
      <c r="D48" s="111" t="s">
        <v>276</v>
      </c>
      <c r="E48" s="99">
        <v>23.5</v>
      </c>
      <c r="F48" s="94"/>
      <c r="G48" s="95"/>
      <c r="H48" s="83"/>
      <c r="I48" s="83"/>
      <c r="J48" s="83"/>
      <c r="K48" s="100"/>
      <c r="L48" s="95"/>
      <c r="M48" s="95"/>
      <c r="N48" s="95"/>
      <c r="O48" s="95"/>
      <c r="P48" s="95"/>
    </row>
    <row r="49" spans="1:16" s="86" customFormat="1" ht="39" customHeight="1">
      <c r="A49" s="282" t="s">
        <v>137</v>
      </c>
      <c r="B49" s="79"/>
      <c r="C49" s="90" t="s">
        <v>516</v>
      </c>
      <c r="D49" s="111" t="s">
        <v>276</v>
      </c>
      <c r="E49" s="99">
        <v>1</v>
      </c>
      <c r="F49" s="94"/>
      <c r="G49" s="95"/>
      <c r="H49" s="83"/>
      <c r="I49" s="83"/>
      <c r="J49" s="83"/>
      <c r="K49" s="100"/>
      <c r="L49" s="95"/>
      <c r="M49" s="95"/>
      <c r="N49" s="95"/>
      <c r="O49" s="95"/>
      <c r="P49" s="95"/>
    </row>
    <row r="50" spans="1:16" s="86" customFormat="1" ht="36.75" customHeight="1">
      <c r="A50" s="283" t="s">
        <v>138</v>
      </c>
      <c r="B50" s="79"/>
      <c r="C50" s="90" t="s">
        <v>517</v>
      </c>
      <c r="D50" s="111" t="s">
        <v>279</v>
      </c>
      <c r="E50" s="99">
        <v>70</v>
      </c>
      <c r="F50" s="94"/>
      <c r="G50" s="95"/>
      <c r="H50" s="83"/>
      <c r="I50" s="83"/>
      <c r="J50" s="83"/>
      <c r="K50" s="100"/>
      <c r="L50" s="95"/>
      <c r="M50" s="95"/>
      <c r="N50" s="95"/>
      <c r="O50" s="95"/>
      <c r="P50" s="95"/>
    </row>
    <row r="51" spans="1:16" s="86" customFormat="1" ht="31.5">
      <c r="A51" s="282" t="s">
        <v>139</v>
      </c>
      <c r="B51" s="79"/>
      <c r="C51" s="90" t="s">
        <v>556</v>
      </c>
      <c r="D51" s="111" t="s">
        <v>310</v>
      </c>
      <c r="E51" s="99">
        <v>1</v>
      </c>
      <c r="F51" s="94"/>
      <c r="G51" s="95"/>
      <c r="H51" s="83"/>
      <c r="I51" s="83"/>
      <c r="J51" s="83"/>
      <c r="K51" s="122"/>
      <c r="L51" s="95"/>
      <c r="M51" s="95"/>
      <c r="N51" s="95"/>
      <c r="O51" s="95"/>
      <c r="P51" s="95"/>
    </row>
    <row r="52" spans="1:16" s="86" customFormat="1" ht="31.5">
      <c r="A52" s="283" t="s">
        <v>140</v>
      </c>
      <c r="B52" s="79"/>
      <c r="C52" s="90" t="s">
        <v>557</v>
      </c>
      <c r="D52" s="111" t="s">
        <v>310</v>
      </c>
      <c r="E52" s="99">
        <v>1</v>
      </c>
      <c r="F52" s="94"/>
      <c r="G52" s="95"/>
      <c r="H52" s="83"/>
      <c r="I52" s="83"/>
      <c r="J52" s="83"/>
      <c r="K52" s="100"/>
      <c r="L52" s="95"/>
      <c r="M52" s="95"/>
      <c r="N52" s="95"/>
      <c r="O52" s="95"/>
      <c r="P52" s="95"/>
    </row>
    <row r="53" spans="1:16" s="86" customFormat="1" ht="31.5">
      <c r="A53" s="282" t="s">
        <v>141</v>
      </c>
      <c r="B53" s="79"/>
      <c r="C53" s="90" t="s">
        <v>558</v>
      </c>
      <c r="D53" s="111" t="s">
        <v>310</v>
      </c>
      <c r="E53" s="99">
        <v>1</v>
      </c>
      <c r="F53" s="94"/>
      <c r="G53" s="95"/>
      <c r="H53" s="83"/>
      <c r="I53" s="83"/>
      <c r="J53" s="83"/>
      <c r="K53" s="100"/>
      <c r="L53" s="95"/>
      <c r="M53" s="95"/>
      <c r="N53" s="95"/>
      <c r="O53" s="95"/>
      <c r="P53" s="95"/>
    </row>
    <row r="54" spans="1:16" s="86" customFormat="1" ht="15" customHeight="1">
      <c r="A54" s="283" t="s">
        <v>142</v>
      </c>
      <c r="B54" s="79"/>
      <c r="C54" s="90" t="s">
        <v>311</v>
      </c>
      <c r="D54" s="111" t="s">
        <v>276</v>
      </c>
      <c r="E54" s="99">
        <v>0.4</v>
      </c>
      <c r="F54" s="100"/>
      <c r="G54" s="95"/>
      <c r="H54" s="83"/>
      <c r="I54" s="83"/>
      <c r="J54" s="83"/>
      <c r="K54" s="100"/>
      <c r="L54" s="95"/>
      <c r="M54" s="95"/>
      <c r="N54" s="95"/>
      <c r="O54" s="95"/>
      <c r="P54" s="95"/>
    </row>
    <row r="55" spans="1:16" s="86" customFormat="1" ht="15" customHeight="1">
      <c r="A55" s="282" t="s">
        <v>143</v>
      </c>
      <c r="B55" s="79"/>
      <c r="C55" s="90" t="s">
        <v>312</v>
      </c>
      <c r="D55" s="111" t="s">
        <v>284</v>
      </c>
      <c r="E55" s="99">
        <v>3.8</v>
      </c>
      <c r="F55" s="94"/>
      <c r="G55" s="95"/>
      <c r="H55" s="83"/>
      <c r="I55" s="83"/>
      <c r="J55" s="83"/>
      <c r="K55" s="100"/>
      <c r="L55" s="95"/>
      <c r="M55" s="95"/>
      <c r="N55" s="95"/>
      <c r="O55" s="95"/>
      <c r="P55" s="95"/>
    </row>
    <row r="56" spans="1:16" s="86" customFormat="1" ht="15" customHeight="1">
      <c r="A56" s="283" t="s">
        <v>144</v>
      </c>
      <c r="B56" s="79"/>
      <c r="C56" s="90" t="s">
        <v>313</v>
      </c>
      <c r="D56" s="111" t="s">
        <v>284</v>
      </c>
      <c r="E56" s="99">
        <v>1.4</v>
      </c>
      <c r="F56" s="94"/>
      <c r="G56" s="95"/>
      <c r="H56" s="83"/>
      <c r="I56" s="83"/>
      <c r="J56" s="83"/>
      <c r="K56" s="100"/>
      <c r="L56" s="95"/>
      <c r="M56" s="95"/>
      <c r="N56" s="95"/>
      <c r="O56" s="95"/>
      <c r="P56" s="95"/>
    </row>
    <row r="57" spans="1:16" ht="15" customHeight="1">
      <c r="A57" s="123" t="s">
        <v>314</v>
      </c>
      <c r="B57" s="75"/>
      <c r="C57" s="316" t="s">
        <v>315</v>
      </c>
      <c r="D57" s="316"/>
      <c r="E57" s="316"/>
      <c r="F57" s="120"/>
      <c r="G57" s="78"/>
      <c r="H57" s="76"/>
      <c r="I57" s="77"/>
      <c r="J57" s="120"/>
      <c r="K57" s="77"/>
      <c r="L57" s="78"/>
      <c r="M57" s="78"/>
      <c r="N57" s="78"/>
      <c r="O57" s="78"/>
      <c r="P57" s="78"/>
    </row>
    <row r="58" spans="1:16" s="86" customFormat="1" ht="29.25" customHeight="1">
      <c r="A58" s="283" t="s">
        <v>316</v>
      </c>
      <c r="B58" s="79"/>
      <c r="C58" s="80" t="s">
        <v>317</v>
      </c>
      <c r="D58" s="88" t="s">
        <v>292</v>
      </c>
      <c r="E58" s="89">
        <v>31</v>
      </c>
      <c r="F58" s="121"/>
      <c r="G58" s="85"/>
      <c r="H58" s="83"/>
      <c r="I58" s="83"/>
      <c r="J58" s="83"/>
      <c r="K58" s="84"/>
      <c r="L58" s="85"/>
      <c r="M58" s="85"/>
      <c r="N58" s="85"/>
      <c r="O58" s="85"/>
      <c r="P58" s="85"/>
    </row>
    <row r="59" spans="1:16" s="86" customFormat="1" ht="68.25" customHeight="1">
      <c r="A59" s="283" t="s">
        <v>322</v>
      </c>
      <c r="B59" s="79"/>
      <c r="C59" s="90" t="s">
        <v>318</v>
      </c>
      <c r="D59" s="111" t="s">
        <v>276</v>
      </c>
      <c r="E59" s="99">
        <v>1.65</v>
      </c>
      <c r="F59" s="100"/>
      <c r="G59" s="95"/>
      <c r="H59" s="83"/>
      <c r="I59" s="83"/>
      <c r="J59" s="83"/>
      <c r="K59" s="100"/>
      <c r="L59" s="95"/>
      <c r="M59" s="95"/>
      <c r="N59" s="95"/>
      <c r="O59" s="95"/>
      <c r="P59" s="95"/>
    </row>
    <row r="60" spans="1:16" s="86" customFormat="1" ht="31.5">
      <c r="A60" s="283" t="s">
        <v>326</v>
      </c>
      <c r="B60" s="79"/>
      <c r="C60" s="90" t="s">
        <v>319</v>
      </c>
      <c r="D60" s="111" t="s">
        <v>292</v>
      </c>
      <c r="E60" s="99">
        <v>14</v>
      </c>
      <c r="F60" s="100"/>
      <c r="G60" s="95"/>
      <c r="H60" s="83"/>
      <c r="I60" s="83"/>
      <c r="J60" s="83"/>
      <c r="K60" s="100"/>
      <c r="L60" s="95"/>
      <c r="M60" s="95"/>
      <c r="N60" s="95"/>
      <c r="O60" s="95"/>
      <c r="P60" s="95"/>
    </row>
    <row r="61" spans="1:16" s="86" customFormat="1" ht="15.75">
      <c r="A61" s="283" t="s">
        <v>329</v>
      </c>
      <c r="B61" s="79"/>
      <c r="C61" s="90" t="s">
        <v>518</v>
      </c>
      <c r="D61" s="111" t="s">
        <v>276</v>
      </c>
      <c r="E61" s="99">
        <v>3.3</v>
      </c>
      <c r="F61" s="100"/>
      <c r="G61" s="93"/>
      <c r="H61" s="83"/>
      <c r="I61" s="83"/>
      <c r="J61" s="83"/>
      <c r="K61" s="100"/>
      <c r="L61" s="95"/>
      <c r="M61" s="95"/>
      <c r="N61" s="95"/>
      <c r="O61" s="95"/>
      <c r="P61" s="95"/>
    </row>
    <row r="62" spans="1:16" s="86" customFormat="1" ht="15.75">
      <c r="A62" s="283" t="s">
        <v>145</v>
      </c>
      <c r="B62" s="79"/>
      <c r="C62" s="90" t="s">
        <v>519</v>
      </c>
      <c r="D62" s="111" t="s">
        <v>292</v>
      </c>
      <c r="E62" s="99">
        <v>31</v>
      </c>
      <c r="F62" s="100"/>
      <c r="G62" s="93"/>
      <c r="H62" s="83"/>
      <c r="I62" s="83"/>
      <c r="J62" s="83"/>
      <c r="K62" s="100"/>
      <c r="L62" s="95"/>
      <c r="M62" s="95"/>
      <c r="N62" s="95"/>
      <c r="O62" s="95"/>
      <c r="P62" s="95"/>
    </row>
    <row r="63" spans="1:16" s="86" customFormat="1" ht="15.75">
      <c r="A63" s="283" t="s">
        <v>146</v>
      </c>
      <c r="B63" s="79"/>
      <c r="C63" s="90" t="s">
        <v>520</v>
      </c>
      <c r="D63" s="111" t="s">
        <v>292</v>
      </c>
      <c r="E63" s="99">
        <v>31</v>
      </c>
      <c r="F63" s="100"/>
      <c r="G63" s="93"/>
      <c r="H63" s="83"/>
      <c r="I63" s="83"/>
      <c r="J63" s="83"/>
      <c r="K63" s="100"/>
      <c r="L63" s="95"/>
      <c r="M63" s="95"/>
      <c r="N63" s="95"/>
      <c r="O63" s="95"/>
      <c r="P63" s="95"/>
    </row>
    <row r="64" spans="1:16" s="86" customFormat="1" ht="15.75">
      <c r="A64" s="283" t="s">
        <v>147</v>
      </c>
      <c r="B64" s="79"/>
      <c r="C64" s="90" t="s">
        <v>521</v>
      </c>
      <c r="D64" s="111" t="s">
        <v>279</v>
      </c>
      <c r="E64" s="99">
        <v>11.3</v>
      </c>
      <c r="F64" s="100"/>
      <c r="G64" s="93"/>
      <c r="H64" s="83"/>
      <c r="I64" s="83"/>
      <c r="J64" s="83"/>
      <c r="K64" s="100"/>
      <c r="L64" s="95"/>
      <c r="M64" s="95"/>
      <c r="N64" s="95"/>
      <c r="O64" s="95"/>
      <c r="P64" s="95"/>
    </row>
    <row r="65" spans="1:16" s="86" customFormat="1" ht="15.75">
      <c r="A65" s="283" t="s">
        <v>148</v>
      </c>
      <c r="B65" s="79"/>
      <c r="C65" s="90" t="s">
        <v>522</v>
      </c>
      <c r="D65" s="111" t="s">
        <v>279</v>
      </c>
      <c r="E65" s="99">
        <v>11</v>
      </c>
      <c r="F65" s="100"/>
      <c r="G65" s="93"/>
      <c r="H65" s="83"/>
      <c r="I65" s="83"/>
      <c r="J65" s="83"/>
      <c r="K65" s="100"/>
      <c r="L65" s="95"/>
      <c r="M65" s="95"/>
      <c r="N65" s="95"/>
      <c r="O65" s="95"/>
      <c r="P65" s="95"/>
    </row>
    <row r="66" spans="1:16" s="86" customFormat="1" ht="15.75">
      <c r="A66" s="283" t="s">
        <v>149</v>
      </c>
      <c r="B66" s="79"/>
      <c r="C66" s="90" t="s">
        <v>320</v>
      </c>
      <c r="D66" s="111" t="s">
        <v>284</v>
      </c>
      <c r="E66" s="99">
        <v>11.3</v>
      </c>
      <c r="F66" s="100"/>
      <c r="G66" s="93"/>
      <c r="H66" s="83"/>
      <c r="I66" s="83"/>
      <c r="J66" s="83"/>
      <c r="K66" s="100"/>
      <c r="L66" s="95"/>
      <c r="M66" s="95"/>
      <c r="N66" s="95"/>
      <c r="O66" s="95"/>
      <c r="P66" s="95"/>
    </row>
    <row r="67" spans="1:16" s="86" customFormat="1" ht="15.75">
      <c r="A67" s="283" t="s">
        <v>150</v>
      </c>
      <c r="B67" s="79"/>
      <c r="C67" s="90" t="s">
        <v>523</v>
      </c>
      <c r="D67" s="111" t="s">
        <v>310</v>
      </c>
      <c r="E67" s="99">
        <v>40</v>
      </c>
      <c r="F67" s="100"/>
      <c r="G67" s="93"/>
      <c r="H67" s="83"/>
      <c r="I67" s="83"/>
      <c r="J67" s="83"/>
      <c r="K67" s="100"/>
      <c r="L67" s="95"/>
      <c r="M67" s="95"/>
      <c r="N67" s="95"/>
      <c r="O67" s="95"/>
      <c r="P67" s="95"/>
    </row>
    <row r="68" spans="1:16" s="86" customFormat="1" ht="31.5">
      <c r="A68" s="283" t="s">
        <v>151</v>
      </c>
      <c r="B68" s="79"/>
      <c r="C68" s="90" t="s">
        <v>321</v>
      </c>
      <c r="D68" s="111" t="s">
        <v>273</v>
      </c>
      <c r="E68" s="99">
        <v>1</v>
      </c>
      <c r="F68" s="93"/>
      <c r="G68" s="93"/>
      <c r="H68" s="83"/>
      <c r="I68" s="83"/>
      <c r="J68" s="83"/>
      <c r="K68" s="100"/>
      <c r="L68" s="95"/>
      <c r="M68" s="95"/>
      <c r="N68" s="95"/>
      <c r="O68" s="95"/>
      <c r="P68" s="95"/>
    </row>
    <row r="69" spans="1:16" s="86" customFormat="1" ht="15.75">
      <c r="A69" s="283" t="s">
        <v>152</v>
      </c>
      <c r="B69" s="79"/>
      <c r="C69" s="80" t="s">
        <v>323</v>
      </c>
      <c r="D69" s="88" t="s">
        <v>279</v>
      </c>
      <c r="E69" s="89">
        <v>9</v>
      </c>
      <c r="F69" s="121"/>
      <c r="G69" s="83"/>
      <c r="H69" s="83"/>
      <c r="I69" s="83"/>
      <c r="J69" s="83"/>
      <c r="K69" s="84"/>
      <c r="L69" s="85"/>
      <c r="M69" s="85"/>
      <c r="N69" s="85"/>
      <c r="O69" s="85"/>
      <c r="P69" s="85"/>
    </row>
    <row r="70" spans="1:16" s="86" customFormat="1" ht="31.5">
      <c r="A70" s="283" t="s">
        <v>153</v>
      </c>
      <c r="B70" s="79"/>
      <c r="C70" s="90" t="s">
        <v>324</v>
      </c>
      <c r="D70" s="111" t="s">
        <v>279</v>
      </c>
      <c r="E70" s="99">
        <v>5.5</v>
      </c>
      <c r="F70" s="94"/>
      <c r="G70" s="93"/>
      <c r="H70" s="83"/>
      <c r="I70" s="83"/>
      <c r="J70" s="83"/>
      <c r="K70" s="100"/>
      <c r="L70" s="95"/>
      <c r="M70" s="95"/>
      <c r="N70" s="95"/>
      <c r="O70" s="95"/>
      <c r="P70" s="95"/>
    </row>
    <row r="71" spans="1:16" s="86" customFormat="1" ht="31.5">
      <c r="A71" s="283" t="s">
        <v>154</v>
      </c>
      <c r="B71" s="79"/>
      <c r="C71" s="90" t="s">
        <v>325</v>
      </c>
      <c r="D71" s="111" t="s">
        <v>279</v>
      </c>
      <c r="E71" s="99">
        <v>3.5</v>
      </c>
      <c r="F71" s="94"/>
      <c r="G71" s="93"/>
      <c r="H71" s="83"/>
      <c r="I71" s="83"/>
      <c r="J71" s="83"/>
      <c r="K71" s="100"/>
      <c r="L71" s="95"/>
      <c r="M71" s="95"/>
      <c r="N71" s="95"/>
      <c r="O71" s="95"/>
      <c r="P71" s="95"/>
    </row>
    <row r="72" spans="1:16" s="86" customFormat="1" ht="15.75">
      <c r="A72" s="283" t="s">
        <v>155</v>
      </c>
      <c r="B72" s="79"/>
      <c r="C72" s="80" t="s">
        <v>327</v>
      </c>
      <c r="D72" s="88" t="s">
        <v>276</v>
      </c>
      <c r="E72" s="89">
        <v>0.4</v>
      </c>
      <c r="F72" s="84"/>
      <c r="G72" s="83"/>
      <c r="H72" s="83"/>
      <c r="I72" s="83"/>
      <c r="J72" s="83"/>
      <c r="K72" s="84"/>
      <c r="L72" s="85"/>
      <c r="M72" s="85"/>
      <c r="N72" s="85"/>
      <c r="O72" s="85"/>
      <c r="P72" s="85"/>
    </row>
    <row r="73" spans="1:16" s="86" customFormat="1" ht="47.25">
      <c r="A73" s="283" t="s">
        <v>156</v>
      </c>
      <c r="B73" s="79"/>
      <c r="C73" s="90" t="s">
        <v>328</v>
      </c>
      <c r="D73" s="111" t="s">
        <v>276</v>
      </c>
      <c r="E73" s="99">
        <v>0.4</v>
      </c>
      <c r="F73" s="100"/>
      <c r="G73" s="93"/>
      <c r="H73" s="83"/>
      <c r="I73" s="83"/>
      <c r="J73" s="83"/>
      <c r="K73" s="100"/>
      <c r="L73" s="95"/>
      <c r="M73" s="95"/>
      <c r="N73" s="95"/>
      <c r="O73" s="95"/>
      <c r="P73" s="95"/>
    </row>
    <row r="74" spans="1:16" s="86" customFormat="1" ht="15.75">
      <c r="A74" s="283" t="s">
        <v>157</v>
      </c>
      <c r="B74" s="79"/>
      <c r="C74" s="80" t="s">
        <v>330</v>
      </c>
      <c r="D74" s="88" t="s">
        <v>292</v>
      </c>
      <c r="E74" s="89">
        <v>14</v>
      </c>
      <c r="F74" s="121"/>
      <c r="G74" s="83"/>
      <c r="H74" s="83"/>
      <c r="I74" s="83"/>
      <c r="J74" s="83"/>
      <c r="K74" s="84"/>
      <c r="L74" s="85"/>
      <c r="M74" s="85"/>
      <c r="N74" s="85"/>
      <c r="O74" s="85"/>
      <c r="P74" s="85"/>
    </row>
    <row r="75" spans="1:16" s="86" customFormat="1" ht="33.75" customHeight="1">
      <c r="A75" s="283" t="s">
        <v>158</v>
      </c>
      <c r="B75" s="79"/>
      <c r="C75" s="90" t="s">
        <v>331</v>
      </c>
      <c r="D75" s="111" t="s">
        <v>279</v>
      </c>
      <c r="E75" s="99">
        <v>30</v>
      </c>
      <c r="F75" s="93"/>
      <c r="G75" s="93"/>
      <c r="H75" s="83"/>
      <c r="I75" s="83"/>
      <c r="J75" s="83"/>
      <c r="K75" s="100"/>
      <c r="L75" s="95"/>
      <c r="M75" s="95"/>
      <c r="N75" s="95"/>
      <c r="O75" s="95"/>
      <c r="P75" s="95"/>
    </row>
    <row r="76" spans="1:16" s="86" customFormat="1" ht="15.75">
      <c r="A76" s="283" t="s">
        <v>159</v>
      </c>
      <c r="B76" s="79"/>
      <c r="C76" s="90" t="s">
        <v>332</v>
      </c>
      <c r="D76" s="111" t="s">
        <v>292</v>
      </c>
      <c r="E76" s="99">
        <v>14</v>
      </c>
      <c r="F76" s="94"/>
      <c r="G76" s="93"/>
      <c r="H76" s="83"/>
      <c r="I76" s="83"/>
      <c r="J76" s="83"/>
      <c r="K76" s="100"/>
      <c r="L76" s="95"/>
      <c r="M76" s="95"/>
      <c r="N76" s="95"/>
      <c r="O76" s="95"/>
      <c r="P76" s="95"/>
    </row>
    <row r="77" spans="1:16" s="86" customFormat="1" ht="15.75">
      <c r="A77" s="283" t="s">
        <v>160</v>
      </c>
      <c r="B77" s="79"/>
      <c r="C77" s="90" t="s">
        <v>333</v>
      </c>
      <c r="D77" s="111" t="s">
        <v>279</v>
      </c>
      <c r="E77" s="99">
        <v>16</v>
      </c>
      <c r="F77" s="94"/>
      <c r="G77" s="95"/>
      <c r="H77" s="83"/>
      <c r="I77" s="83"/>
      <c r="J77" s="83"/>
      <c r="K77" s="100"/>
      <c r="L77" s="95"/>
      <c r="M77" s="95"/>
      <c r="N77" s="95"/>
      <c r="O77" s="95"/>
      <c r="P77" s="95"/>
    </row>
    <row r="78" spans="1:16" s="86" customFormat="1" ht="15.75">
      <c r="A78" s="283" t="s">
        <v>161</v>
      </c>
      <c r="B78" s="79"/>
      <c r="C78" s="90" t="s">
        <v>334</v>
      </c>
      <c r="D78" s="111" t="s">
        <v>273</v>
      </c>
      <c r="E78" s="99">
        <v>1</v>
      </c>
      <c r="F78" s="94"/>
      <c r="G78" s="95"/>
      <c r="H78" s="83"/>
      <c r="I78" s="83"/>
      <c r="J78" s="83"/>
      <c r="K78" s="100"/>
      <c r="L78" s="95"/>
      <c r="M78" s="95"/>
      <c r="N78" s="95"/>
      <c r="O78" s="95"/>
      <c r="P78" s="95"/>
    </row>
    <row r="79" spans="1:16" ht="15.75" customHeight="1">
      <c r="A79" s="123" t="s">
        <v>335</v>
      </c>
      <c r="B79" s="75"/>
      <c r="C79" s="316" t="s">
        <v>336</v>
      </c>
      <c r="D79" s="316"/>
      <c r="E79" s="316"/>
      <c r="F79" s="77"/>
      <c r="G79" s="76"/>
      <c r="H79" s="76"/>
      <c r="I79" s="77"/>
      <c r="J79" s="120"/>
      <c r="K79" s="77"/>
      <c r="L79" s="78"/>
      <c r="M79" s="78"/>
      <c r="N79" s="78"/>
      <c r="O79" s="78"/>
      <c r="P79" s="78"/>
    </row>
    <row r="80" spans="1:16" s="86" customFormat="1" ht="75" customHeight="1">
      <c r="A80" s="283" t="s">
        <v>337</v>
      </c>
      <c r="B80" s="79"/>
      <c r="C80" s="80" t="s">
        <v>338</v>
      </c>
      <c r="D80" s="88" t="s">
        <v>310</v>
      </c>
      <c r="E80" s="89">
        <v>1</v>
      </c>
      <c r="F80" s="121"/>
      <c r="G80" s="83"/>
      <c r="H80" s="83"/>
      <c r="I80" s="83"/>
      <c r="J80" s="83"/>
      <c r="K80" s="84"/>
      <c r="L80" s="85"/>
      <c r="M80" s="85"/>
      <c r="N80" s="85"/>
      <c r="O80" s="85"/>
      <c r="P80" s="85"/>
    </row>
    <row r="81" spans="1:16" s="86" customFormat="1" ht="63">
      <c r="A81" s="283" t="s">
        <v>341</v>
      </c>
      <c r="B81" s="79"/>
      <c r="C81" s="90" t="s">
        <v>524</v>
      </c>
      <c r="D81" s="111" t="s">
        <v>310</v>
      </c>
      <c r="E81" s="99">
        <v>1</v>
      </c>
      <c r="F81" s="94"/>
      <c r="G81" s="93"/>
      <c r="H81" s="83"/>
      <c r="I81" s="83"/>
      <c r="J81" s="83"/>
      <c r="K81" s="100"/>
      <c r="L81" s="95"/>
      <c r="M81" s="95"/>
      <c r="N81" s="95"/>
      <c r="O81" s="95"/>
      <c r="P81" s="95"/>
    </row>
    <row r="82" spans="1:16" s="86" customFormat="1" ht="15.75">
      <c r="A82" s="283" t="s">
        <v>162</v>
      </c>
      <c r="B82" s="79"/>
      <c r="C82" s="90" t="s">
        <v>339</v>
      </c>
      <c r="D82" s="111" t="s">
        <v>279</v>
      </c>
      <c r="E82" s="99">
        <v>12</v>
      </c>
      <c r="F82" s="94"/>
      <c r="G82" s="93"/>
      <c r="H82" s="83"/>
      <c r="I82" s="83"/>
      <c r="J82" s="83"/>
      <c r="K82" s="100"/>
      <c r="L82" s="95"/>
      <c r="M82" s="95"/>
      <c r="N82" s="95"/>
      <c r="O82" s="95"/>
      <c r="P82" s="95"/>
    </row>
    <row r="83" spans="1:16" s="86" customFormat="1" ht="15.75">
      <c r="A83" s="283" t="s">
        <v>163</v>
      </c>
      <c r="B83" s="79"/>
      <c r="C83" s="90" t="s">
        <v>340</v>
      </c>
      <c r="D83" s="111" t="s">
        <v>310</v>
      </c>
      <c r="E83" s="99">
        <v>1</v>
      </c>
      <c r="F83" s="94"/>
      <c r="G83" s="93"/>
      <c r="H83" s="83"/>
      <c r="I83" s="83"/>
      <c r="J83" s="83"/>
      <c r="K83" s="100"/>
      <c r="L83" s="95"/>
      <c r="M83" s="95"/>
      <c r="N83" s="95"/>
      <c r="O83" s="95"/>
      <c r="P83" s="95"/>
    </row>
    <row r="84" spans="1:16" s="86" customFormat="1" ht="15.75">
      <c r="A84" s="283" t="s">
        <v>164</v>
      </c>
      <c r="B84" s="79"/>
      <c r="C84" s="80" t="s">
        <v>342</v>
      </c>
      <c r="D84" s="88" t="s">
        <v>310</v>
      </c>
      <c r="E84" s="89">
        <v>2</v>
      </c>
      <c r="F84" s="121"/>
      <c r="G84" s="83"/>
      <c r="H84" s="83"/>
      <c r="I84" s="83"/>
      <c r="J84" s="83"/>
      <c r="K84" s="84"/>
      <c r="L84" s="85"/>
      <c r="M84" s="85"/>
      <c r="N84" s="85"/>
      <c r="O84" s="85"/>
      <c r="P84" s="85"/>
    </row>
    <row r="85" spans="1:16" s="86" customFormat="1" ht="15.75">
      <c r="A85" s="283" t="s">
        <v>165</v>
      </c>
      <c r="B85" s="79"/>
      <c r="C85" s="80" t="s">
        <v>343</v>
      </c>
      <c r="D85" s="88" t="s">
        <v>310</v>
      </c>
      <c r="E85" s="89">
        <v>2</v>
      </c>
      <c r="F85" s="121"/>
      <c r="G85" s="83"/>
      <c r="H85" s="83"/>
      <c r="I85" s="83"/>
      <c r="J85" s="83"/>
      <c r="K85" s="84"/>
      <c r="L85" s="85"/>
      <c r="M85" s="85"/>
      <c r="N85" s="85"/>
      <c r="O85" s="85"/>
      <c r="P85" s="85"/>
    </row>
    <row r="86" spans="1:16" s="86" customFormat="1" ht="15.75">
      <c r="A86" s="283" t="s">
        <v>166</v>
      </c>
      <c r="B86" s="79"/>
      <c r="C86" s="80" t="s">
        <v>340</v>
      </c>
      <c r="D86" s="88" t="s">
        <v>310</v>
      </c>
      <c r="E86" s="89">
        <v>1</v>
      </c>
      <c r="F86" s="121"/>
      <c r="G86" s="83"/>
      <c r="H86" s="83"/>
      <c r="I86" s="83"/>
      <c r="J86" s="83"/>
      <c r="K86" s="84"/>
      <c r="L86" s="85"/>
      <c r="M86" s="85"/>
      <c r="N86" s="85"/>
      <c r="O86" s="85"/>
      <c r="P86" s="85"/>
    </row>
    <row r="87" spans="1:16" s="86" customFormat="1" ht="15.75">
      <c r="A87" s="283" t="s">
        <v>167</v>
      </c>
      <c r="B87" s="79"/>
      <c r="C87" s="80" t="s">
        <v>344</v>
      </c>
      <c r="D87" s="88" t="s">
        <v>279</v>
      </c>
      <c r="E87" s="89">
        <v>0.8</v>
      </c>
      <c r="F87" s="121"/>
      <c r="G87" s="83"/>
      <c r="H87" s="83"/>
      <c r="I87" s="83"/>
      <c r="J87" s="83"/>
      <c r="K87" s="84"/>
      <c r="L87" s="85"/>
      <c r="M87" s="85"/>
      <c r="N87" s="85"/>
      <c r="O87" s="85"/>
      <c r="P87" s="85"/>
    </row>
    <row r="88" spans="1:16" s="86" customFormat="1" ht="31.5">
      <c r="A88" s="283" t="s">
        <v>168</v>
      </c>
      <c r="B88" s="79"/>
      <c r="C88" s="80" t="s">
        <v>345</v>
      </c>
      <c r="D88" s="88" t="s">
        <v>279</v>
      </c>
      <c r="E88" s="89">
        <v>0.8</v>
      </c>
      <c r="F88" s="121"/>
      <c r="G88" s="83"/>
      <c r="H88" s="83"/>
      <c r="I88" s="83"/>
      <c r="J88" s="83"/>
      <c r="K88" s="84"/>
      <c r="L88" s="85"/>
      <c r="M88" s="85"/>
      <c r="N88" s="85"/>
      <c r="O88" s="85"/>
      <c r="P88" s="85"/>
    </row>
    <row r="89" spans="1:16" ht="15.75">
      <c r="A89" s="124" t="s">
        <v>346</v>
      </c>
      <c r="B89" s="125"/>
      <c r="C89" s="126" t="s">
        <v>347</v>
      </c>
      <c r="D89" s="127"/>
      <c r="E89" s="128"/>
      <c r="F89" s="129"/>
      <c r="G89" s="130"/>
      <c r="H89" s="130"/>
      <c r="I89" s="129"/>
      <c r="J89" s="129"/>
      <c r="K89" s="131"/>
      <c r="L89" s="132"/>
      <c r="M89" s="132"/>
      <c r="N89" s="132"/>
      <c r="O89" s="132"/>
      <c r="P89" s="132"/>
    </row>
    <row r="90" spans="1:16" s="86" customFormat="1" ht="47.25">
      <c r="A90" s="283" t="s">
        <v>348</v>
      </c>
      <c r="B90" s="79"/>
      <c r="C90" s="80" t="s">
        <v>349</v>
      </c>
      <c r="D90" s="88" t="s">
        <v>292</v>
      </c>
      <c r="E90" s="89">
        <v>20.6</v>
      </c>
      <c r="F90" s="121"/>
      <c r="G90" s="83"/>
      <c r="H90" s="83"/>
      <c r="I90" s="83"/>
      <c r="J90" s="83"/>
      <c r="K90" s="84"/>
      <c r="L90" s="85"/>
      <c r="M90" s="85"/>
      <c r="N90" s="85"/>
      <c r="O90" s="85"/>
      <c r="P90" s="85"/>
    </row>
    <row r="91" spans="1:16" s="86" customFormat="1" ht="31.5">
      <c r="A91" s="283" t="s">
        <v>353</v>
      </c>
      <c r="B91" s="79"/>
      <c r="C91" s="90" t="s">
        <v>350</v>
      </c>
      <c r="D91" s="111" t="s">
        <v>292</v>
      </c>
      <c r="E91" s="99">
        <v>21</v>
      </c>
      <c r="F91" s="94"/>
      <c r="G91" s="93"/>
      <c r="H91" s="83"/>
      <c r="I91" s="83"/>
      <c r="J91" s="83"/>
      <c r="K91" s="100"/>
      <c r="L91" s="95"/>
      <c r="M91" s="95"/>
      <c r="N91" s="95"/>
      <c r="O91" s="95"/>
      <c r="P91" s="95"/>
    </row>
    <row r="92" spans="1:16" s="86" customFormat="1" ht="15.75">
      <c r="A92" s="283" t="s">
        <v>356</v>
      </c>
      <c r="B92" s="79"/>
      <c r="C92" s="90" t="s">
        <v>351</v>
      </c>
      <c r="D92" s="111" t="s">
        <v>284</v>
      </c>
      <c r="E92" s="99">
        <v>165</v>
      </c>
      <c r="F92" s="94"/>
      <c r="G92" s="93"/>
      <c r="H92" s="83"/>
      <c r="I92" s="83"/>
      <c r="J92" s="83"/>
      <c r="K92" s="100"/>
      <c r="L92" s="95"/>
      <c r="M92" s="95"/>
      <c r="N92" s="95"/>
      <c r="O92" s="95"/>
      <c r="P92" s="95"/>
    </row>
    <row r="93" spans="1:16" s="86" customFormat="1" ht="15.75">
      <c r="A93" s="283" t="s">
        <v>359</v>
      </c>
      <c r="B93" s="79"/>
      <c r="C93" s="90" t="s">
        <v>352</v>
      </c>
      <c r="D93" s="111" t="s">
        <v>310</v>
      </c>
      <c r="E93" s="99">
        <v>110</v>
      </c>
      <c r="F93" s="94"/>
      <c r="G93" s="93"/>
      <c r="H93" s="83"/>
      <c r="I93" s="83"/>
      <c r="J93" s="83"/>
      <c r="K93" s="100"/>
      <c r="L93" s="95"/>
      <c r="M93" s="95"/>
      <c r="N93" s="95"/>
      <c r="O93" s="95"/>
      <c r="P93" s="95"/>
    </row>
    <row r="94" spans="1:16" s="86" customFormat="1" ht="31.5">
      <c r="A94" s="283" t="s">
        <v>362</v>
      </c>
      <c r="B94" s="79"/>
      <c r="C94" s="80" t="s">
        <v>354</v>
      </c>
      <c r="D94" s="88" t="s">
        <v>292</v>
      </c>
      <c r="E94" s="89">
        <v>20.6</v>
      </c>
      <c r="F94" s="121"/>
      <c r="G94" s="83"/>
      <c r="H94" s="83"/>
      <c r="I94" s="83"/>
      <c r="J94" s="83"/>
      <c r="K94" s="84"/>
      <c r="L94" s="85"/>
      <c r="M94" s="85"/>
      <c r="N94" s="85"/>
      <c r="O94" s="85"/>
      <c r="P94" s="85"/>
    </row>
    <row r="95" spans="1:16" s="86" customFormat="1" ht="15.75">
      <c r="A95" s="283" t="s">
        <v>169</v>
      </c>
      <c r="B95" s="79"/>
      <c r="C95" s="90" t="s">
        <v>355</v>
      </c>
      <c r="D95" s="111" t="s">
        <v>292</v>
      </c>
      <c r="E95" s="99">
        <v>25</v>
      </c>
      <c r="F95" s="94"/>
      <c r="G95" s="93"/>
      <c r="H95" s="83"/>
      <c r="I95" s="83"/>
      <c r="J95" s="83"/>
      <c r="K95" s="100"/>
      <c r="L95" s="95"/>
      <c r="M95" s="95"/>
      <c r="N95" s="95"/>
      <c r="O95" s="95"/>
      <c r="P95" s="95"/>
    </row>
    <row r="96" spans="1:16" s="86" customFormat="1" ht="15.75">
      <c r="A96" s="283" t="s">
        <v>170</v>
      </c>
      <c r="B96" s="79"/>
      <c r="C96" s="90" t="s">
        <v>351</v>
      </c>
      <c r="D96" s="111" t="s">
        <v>284</v>
      </c>
      <c r="E96" s="99">
        <v>165</v>
      </c>
      <c r="F96" s="94"/>
      <c r="G96" s="93"/>
      <c r="H96" s="83"/>
      <c r="I96" s="83"/>
      <c r="J96" s="83"/>
      <c r="K96" s="100"/>
      <c r="L96" s="95"/>
      <c r="M96" s="95"/>
      <c r="N96" s="95"/>
      <c r="O96" s="95"/>
      <c r="P96" s="95"/>
    </row>
    <row r="97" spans="1:16" s="86" customFormat="1" ht="15.75">
      <c r="A97" s="283" t="s">
        <v>171</v>
      </c>
      <c r="B97" s="79"/>
      <c r="C97" s="80" t="s">
        <v>357</v>
      </c>
      <c r="D97" s="88" t="s">
        <v>279</v>
      </c>
      <c r="E97" s="89">
        <v>5</v>
      </c>
      <c r="F97" s="121"/>
      <c r="G97" s="83"/>
      <c r="H97" s="83"/>
      <c r="I97" s="83"/>
      <c r="J97" s="83"/>
      <c r="K97" s="84"/>
      <c r="L97" s="85"/>
      <c r="M97" s="85"/>
      <c r="N97" s="85"/>
      <c r="O97" s="85"/>
      <c r="P97" s="85"/>
    </row>
    <row r="98" spans="1:16" s="86" customFormat="1" ht="15.75">
      <c r="A98" s="283" t="s">
        <v>172</v>
      </c>
      <c r="B98" s="79"/>
      <c r="C98" s="90" t="s">
        <v>358</v>
      </c>
      <c r="D98" s="111" t="s">
        <v>279</v>
      </c>
      <c r="E98" s="99">
        <v>5</v>
      </c>
      <c r="F98" s="94"/>
      <c r="G98" s="93"/>
      <c r="H98" s="83"/>
      <c r="I98" s="83"/>
      <c r="J98" s="83"/>
      <c r="K98" s="100"/>
      <c r="L98" s="95"/>
      <c r="M98" s="95"/>
      <c r="N98" s="95"/>
      <c r="O98" s="95"/>
      <c r="P98" s="95"/>
    </row>
    <row r="99" spans="1:16" s="86" customFormat="1" ht="15.75">
      <c r="A99" s="283" t="s">
        <v>173</v>
      </c>
      <c r="B99" s="79"/>
      <c r="C99" s="90" t="s">
        <v>351</v>
      </c>
      <c r="D99" s="111" t="s">
        <v>284</v>
      </c>
      <c r="E99" s="99">
        <v>25</v>
      </c>
      <c r="F99" s="94"/>
      <c r="G99" s="93"/>
      <c r="H99" s="83"/>
      <c r="I99" s="83"/>
      <c r="J99" s="83"/>
      <c r="K99" s="100"/>
      <c r="L99" s="95"/>
      <c r="M99" s="95"/>
      <c r="N99" s="95"/>
      <c r="O99" s="95"/>
      <c r="P99" s="95"/>
    </row>
    <row r="100" spans="1:16" s="86" customFormat="1" ht="15.75">
      <c r="A100" s="283" t="s">
        <v>174</v>
      </c>
      <c r="B100" s="79"/>
      <c r="C100" s="80" t="s">
        <v>360</v>
      </c>
      <c r="D100" s="88" t="s">
        <v>292</v>
      </c>
      <c r="E100" s="89">
        <v>3.5</v>
      </c>
      <c r="F100" s="121"/>
      <c r="G100" s="83"/>
      <c r="H100" s="83"/>
      <c r="I100" s="83"/>
      <c r="J100" s="83"/>
      <c r="K100" s="84"/>
      <c r="L100" s="85"/>
      <c r="M100" s="85"/>
      <c r="N100" s="85"/>
      <c r="O100" s="85"/>
      <c r="P100" s="85"/>
    </row>
    <row r="101" spans="1:16" s="86" customFormat="1" ht="15.75">
      <c r="A101" s="283" t="s">
        <v>175</v>
      </c>
      <c r="B101" s="79"/>
      <c r="C101" s="90" t="s">
        <v>361</v>
      </c>
      <c r="D101" s="105" t="s">
        <v>292</v>
      </c>
      <c r="E101" s="103">
        <v>3.5</v>
      </c>
      <c r="F101" s="95"/>
      <c r="G101" s="95"/>
      <c r="H101" s="83"/>
      <c r="I101" s="83"/>
      <c r="J101" s="83"/>
      <c r="K101" s="122"/>
      <c r="L101" s="95"/>
      <c r="M101" s="95"/>
      <c r="N101" s="95"/>
      <c r="O101" s="95"/>
      <c r="P101" s="95"/>
    </row>
    <row r="102" spans="1:16" s="115" customFormat="1" ht="15.75">
      <c r="A102" s="283" t="s">
        <v>176</v>
      </c>
      <c r="B102" s="79"/>
      <c r="C102" s="80" t="s">
        <v>363</v>
      </c>
      <c r="D102" s="104" t="s">
        <v>292</v>
      </c>
      <c r="E102" s="133">
        <v>3.5</v>
      </c>
      <c r="F102" s="84"/>
      <c r="G102" s="85"/>
      <c r="H102" s="83"/>
      <c r="I102" s="83"/>
      <c r="J102" s="83"/>
      <c r="K102" s="134"/>
      <c r="L102" s="85"/>
      <c r="M102" s="85"/>
      <c r="N102" s="85"/>
      <c r="O102" s="85"/>
      <c r="P102" s="85"/>
    </row>
    <row r="103" spans="1:16" s="136" customFormat="1" ht="15.75">
      <c r="A103" s="283" t="s">
        <v>177</v>
      </c>
      <c r="B103" s="79"/>
      <c r="C103" s="90" t="s">
        <v>364</v>
      </c>
      <c r="D103" s="105" t="s">
        <v>292</v>
      </c>
      <c r="E103" s="112">
        <v>3.5</v>
      </c>
      <c r="F103" s="135"/>
      <c r="G103" s="95"/>
      <c r="H103" s="83"/>
      <c r="I103" s="83"/>
      <c r="J103" s="83"/>
      <c r="K103" s="122"/>
      <c r="L103" s="95"/>
      <c r="M103" s="95"/>
      <c r="N103" s="95"/>
      <c r="O103" s="95"/>
      <c r="P103" s="95"/>
    </row>
    <row r="104" spans="1:16" s="139" customFormat="1" ht="15.75" customHeight="1">
      <c r="A104" s="123" t="s">
        <v>365</v>
      </c>
      <c r="B104" s="107"/>
      <c r="C104" s="316" t="s">
        <v>366</v>
      </c>
      <c r="D104" s="316"/>
      <c r="E104" s="316"/>
      <c r="F104" s="137"/>
      <c r="G104" s="78"/>
      <c r="H104" s="76"/>
      <c r="I104" s="77"/>
      <c r="J104" s="77"/>
      <c r="K104" s="138"/>
      <c r="L104" s="78"/>
      <c r="M104" s="78"/>
      <c r="N104" s="78"/>
      <c r="O104" s="78"/>
      <c r="P104" s="78"/>
    </row>
    <row r="105" spans="1:16" s="136" customFormat="1" ht="15.75">
      <c r="A105" s="163" t="s">
        <v>367</v>
      </c>
      <c r="B105" s="79"/>
      <c r="C105" s="80" t="s">
        <v>368</v>
      </c>
      <c r="D105" s="104" t="s">
        <v>279</v>
      </c>
      <c r="E105" s="140">
        <v>15.7</v>
      </c>
      <c r="F105" s="141"/>
      <c r="G105" s="85"/>
      <c r="H105" s="83"/>
      <c r="I105" s="83"/>
      <c r="J105" s="83"/>
      <c r="K105" s="134"/>
      <c r="L105" s="85"/>
      <c r="M105" s="85"/>
      <c r="N105" s="85"/>
      <c r="O105" s="85"/>
      <c r="P105" s="85"/>
    </row>
    <row r="106" spans="1:16" s="136" customFormat="1" ht="15.75">
      <c r="A106" s="163" t="s">
        <v>371</v>
      </c>
      <c r="B106" s="79"/>
      <c r="C106" s="90" t="s">
        <v>369</v>
      </c>
      <c r="D106" s="105" t="s">
        <v>279</v>
      </c>
      <c r="E106" s="112">
        <v>15.7</v>
      </c>
      <c r="F106" s="135"/>
      <c r="G106" s="95"/>
      <c r="H106" s="83"/>
      <c r="I106" s="83"/>
      <c r="J106" s="83"/>
      <c r="K106" s="122"/>
      <c r="L106" s="95"/>
      <c r="M106" s="95"/>
      <c r="N106" s="95"/>
      <c r="O106" s="95"/>
      <c r="P106" s="95"/>
    </row>
    <row r="107" spans="1:16" s="136" customFormat="1" ht="15.75">
      <c r="A107" s="163" t="s">
        <v>375</v>
      </c>
      <c r="B107" s="79"/>
      <c r="C107" s="90" t="s">
        <v>370</v>
      </c>
      <c r="D107" s="105" t="s">
        <v>310</v>
      </c>
      <c r="E107" s="112">
        <v>18</v>
      </c>
      <c r="F107" s="135"/>
      <c r="G107" s="95"/>
      <c r="H107" s="83"/>
      <c r="I107" s="83"/>
      <c r="J107" s="83"/>
      <c r="K107" s="122"/>
      <c r="L107" s="95"/>
      <c r="M107" s="95"/>
      <c r="N107" s="95"/>
      <c r="O107" s="95"/>
      <c r="P107" s="95"/>
    </row>
    <row r="108" spans="1:16" s="136" customFormat="1" ht="47.25">
      <c r="A108" s="163" t="s">
        <v>378</v>
      </c>
      <c r="B108" s="79"/>
      <c r="C108" s="80" t="s">
        <v>372</v>
      </c>
      <c r="D108" s="104" t="s">
        <v>292</v>
      </c>
      <c r="E108" s="140">
        <v>61</v>
      </c>
      <c r="F108" s="141"/>
      <c r="G108" s="85"/>
      <c r="H108" s="83"/>
      <c r="I108" s="83"/>
      <c r="J108" s="83"/>
      <c r="K108" s="134"/>
      <c r="L108" s="85"/>
      <c r="M108" s="85"/>
      <c r="N108" s="85"/>
      <c r="O108" s="85"/>
      <c r="P108" s="85"/>
    </row>
    <row r="109" spans="1:16" s="136" customFormat="1" ht="15.75">
      <c r="A109" s="163" t="s">
        <v>379</v>
      </c>
      <c r="B109" s="79"/>
      <c r="C109" s="90" t="s">
        <v>373</v>
      </c>
      <c r="D109" s="105" t="s">
        <v>292</v>
      </c>
      <c r="E109" s="112">
        <v>61</v>
      </c>
      <c r="F109" s="135"/>
      <c r="G109" s="95"/>
      <c r="H109" s="83"/>
      <c r="I109" s="83"/>
      <c r="J109" s="83"/>
      <c r="K109" s="122"/>
      <c r="L109" s="95"/>
      <c r="M109" s="95"/>
      <c r="N109" s="95"/>
      <c r="O109" s="95"/>
      <c r="P109" s="95"/>
    </row>
    <row r="110" spans="1:16" s="136" customFormat="1" ht="15.75">
      <c r="A110" s="163" t="s">
        <v>380</v>
      </c>
      <c r="B110" s="79"/>
      <c r="C110" s="90" t="s">
        <v>351</v>
      </c>
      <c r="D110" s="105" t="s">
        <v>284</v>
      </c>
      <c r="E110" s="112">
        <v>490</v>
      </c>
      <c r="F110" s="135"/>
      <c r="G110" s="95"/>
      <c r="H110" s="83"/>
      <c r="I110" s="83"/>
      <c r="J110" s="83"/>
      <c r="K110" s="122"/>
      <c r="L110" s="95"/>
      <c r="M110" s="95"/>
      <c r="N110" s="95"/>
      <c r="O110" s="95"/>
      <c r="P110" s="95"/>
    </row>
    <row r="111" spans="1:16" s="136" customFormat="1" ht="15.75">
      <c r="A111" s="163" t="s">
        <v>382</v>
      </c>
      <c r="B111" s="79"/>
      <c r="C111" s="90" t="s">
        <v>374</v>
      </c>
      <c r="D111" s="105" t="s">
        <v>310</v>
      </c>
      <c r="E111" s="112">
        <v>400</v>
      </c>
      <c r="F111" s="135"/>
      <c r="G111" s="95"/>
      <c r="H111" s="83"/>
      <c r="I111" s="83"/>
      <c r="J111" s="83"/>
      <c r="K111" s="122"/>
      <c r="L111" s="95"/>
      <c r="M111" s="95"/>
      <c r="N111" s="95"/>
      <c r="O111" s="95"/>
      <c r="P111" s="95"/>
    </row>
    <row r="112" spans="1:16" s="136" customFormat="1" ht="15.75">
      <c r="A112" s="163" t="s">
        <v>178</v>
      </c>
      <c r="B112" s="79"/>
      <c r="C112" s="80" t="s">
        <v>376</v>
      </c>
      <c r="D112" s="104" t="s">
        <v>279</v>
      </c>
      <c r="E112" s="140">
        <v>7.3</v>
      </c>
      <c r="F112" s="141"/>
      <c r="G112" s="85"/>
      <c r="H112" s="83"/>
      <c r="I112" s="83"/>
      <c r="J112" s="83"/>
      <c r="K112" s="134"/>
      <c r="L112" s="85"/>
      <c r="M112" s="85"/>
      <c r="N112" s="85"/>
      <c r="O112" s="85"/>
      <c r="P112" s="85"/>
    </row>
    <row r="113" spans="1:16" s="136" customFormat="1" ht="15.75">
      <c r="A113" s="163" t="s">
        <v>179</v>
      </c>
      <c r="B113" s="79"/>
      <c r="C113" s="90" t="s">
        <v>377</v>
      </c>
      <c r="D113" s="105" t="s">
        <v>292</v>
      </c>
      <c r="E113" s="112">
        <v>1</v>
      </c>
      <c r="F113" s="135"/>
      <c r="G113" s="95"/>
      <c r="H113" s="83"/>
      <c r="I113" s="83"/>
      <c r="J113" s="83"/>
      <c r="K113" s="122"/>
      <c r="L113" s="95"/>
      <c r="M113" s="95"/>
      <c r="N113" s="95"/>
      <c r="O113" s="95"/>
      <c r="P113" s="95"/>
    </row>
    <row r="114" spans="1:16" s="136" customFormat="1" ht="15.75">
      <c r="A114" s="163" t="s">
        <v>180</v>
      </c>
      <c r="B114" s="79"/>
      <c r="C114" s="90" t="s">
        <v>351</v>
      </c>
      <c r="D114" s="105" t="s">
        <v>284</v>
      </c>
      <c r="E114" s="112">
        <v>8</v>
      </c>
      <c r="F114" s="135"/>
      <c r="G114" s="95"/>
      <c r="H114" s="83"/>
      <c r="I114" s="83"/>
      <c r="J114" s="83"/>
      <c r="K114" s="122"/>
      <c r="L114" s="95"/>
      <c r="M114" s="95"/>
      <c r="N114" s="95"/>
      <c r="O114" s="95"/>
      <c r="P114" s="95"/>
    </row>
    <row r="115" spans="1:16" s="136" customFormat="1" ht="31.5">
      <c r="A115" s="163" t="s">
        <v>181</v>
      </c>
      <c r="B115" s="79"/>
      <c r="C115" s="80" t="s">
        <v>354</v>
      </c>
      <c r="D115" s="104" t="s">
        <v>292</v>
      </c>
      <c r="E115" s="140">
        <v>61</v>
      </c>
      <c r="F115" s="141"/>
      <c r="G115" s="85"/>
      <c r="H115" s="83"/>
      <c r="I115" s="83"/>
      <c r="J115" s="83"/>
      <c r="K115" s="134"/>
      <c r="L115" s="85"/>
      <c r="M115" s="85"/>
      <c r="N115" s="85"/>
      <c r="O115" s="85"/>
      <c r="P115" s="85"/>
    </row>
    <row r="116" spans="1:16" s="136" customFormat="1" ht="15.75">
      <c r="A116" s="163" t="s">
        <v>182</v>
      </c>
      <c r="B116" s="79"/>
      <c r="C116" s="90" t="s">
        <v>355</v>
      </c>
      <c r="D116" s="105" t="s">
        <v>292</v>
      </c>
      <c r="E116" s="112">
        <v>61</v>
      </c>
      <c r="F116" s="135"/>
      <c r="G116" s="95"/>
      <c r="H116" s="83"/>
      <c r="I116" s="83"/>
      <c r="J116" s="83"/>
      <c r="K116" s="122"/>
      <c r="L116" s="95"/>
      <c r="M116" s="95"/>
      <c r="N116" s="95"/>
      <c r="O116" s="95"/>
      <c r="P116" s="95"/>
    </row>
    <row r="117" spans="1:16" s="136" customFormat="1" ht="15.75">
      <c r="A117" s="163" t="s">
        <v>183</v>
      </c>
      <c r="B117" s="79"/>
      <c r="C117" s="90" t="s">
        <v>351</v>
      </c>
      <c r="D117" s="105" t="s">
        <v>284</v>
      </c>
      <c r="E117" s="112">
        <v>400</v>
      </c>
      <c r="F117" s="135"/>
      <c r="G117" s="95"/>
      <c r="H117" s="83"/>
      <c r="I117" s="83"/>
      <c r="J117" s="83"/>
      <c r="K117" s="122"/>
      <c r="L117" s="95"/>
      <c r="M117" s="95"/>
      <c r="N117" s="95"/>
      <c r="O117" s="95"/>
      <c r="P117" s="95"/>
    </row>
    <row r="118" spans="1:16" s="136" customFormat="1" ht="15.75">
      <c r="A118" s="163" t="s">
        <v>184</v>
      </c>
      <c r="B118" s="79"/>
      <c r="C118" s="80" t="s">
        <v>357</v>
      </c>
      <c r="D118" s="104" t="s">
        <v>279</v>
      </c>
      <c r="E118" s="140">
        <v>14.4</v>
      </c>
      <c r="F118" s="141"/>
      <c r="G118" s="85"/>
      <c r="H118" s="83"/>
      <c r="I118" s="83"/>
      <c r="J118" s="83"/>
      <c r="K118" s="134"/>
      <c r="L118" s="85"/>
      <c r="M118" s="85"/>
      <c r="N118" s="85"/>
      <c r="O118" s="85"/>
      <c r="P118" s="85"/>
    </row>
    <row r="119" spans="1:16" s="136" customFormat="1" ht="15.75">
      <c r="A119" s="163" t="s">
        <v>185</v>
      </c>
      <c r="B119" s="79"/>
      <c r="C119" s="90" t="s">
        <v>358</v>
      </c>
      <c r="D119" s="105" t="s">
        <v>279</v>
      </c>
      <c r="E119" s="112">
        <v>15</v>
      </c>
      <c r="F119" s="135"/>
      <c r="G119" s="95"/>
      <c r="H119" s="83"/>
      <c r="I119" s="83"/>
      <c r="J119" s="83"/>
      <c r="K119" s="122"/>
      <c r="L119" s="95"/>
      <c r="M119" s="95"/>
      <c r="N119" s="95"/>
      <c r="O119" s="95"/>
      <c r="P119" s="95"/>
    </row>
    <row r="120" spans="1:16" s="136" customFormat="1" ht="15.75">
      <c r="A120" s="163" t="s">
        <v>186</v>
      </c>
      <c r="B120" s="79"/>
      <c r="C120" s="90" t="s">
        <v>351</v>
      </c>
      <c r="D120" s="105" t="s">
        <v>284</v>
      </c>
      <c r="E120" s="112">
        <v>50</v>
      </c>
      <c r="F120" s="135"/>
      <c r="G120" s="95"/>
      <c r="H120" s="83"/>
      <c r="I120" s="83"/>
      <c r="J120" s="83"/>
      <c r="K120" s="122"/>
      <c r="L120" s="95"/>
      <c r="M120" s="95"/>
      <c r="N120" s="95"/>
      <c r="O120" s="95"/>
      <c r="P120" s="95"/>
    </row>
    <row r="121" spans="1:16" s="136" customFormat="1" ht="49.5" customHeight="1">
      <c r="A121" s="163" t="s">
        <v>187</v>
      </c>
      <c r="B121" s="79"/>
      <c r="C121" s="80" t="s">
        <v>381</v>
      </c>
      <c r="D121" s="104" t="s">
        <v>292</v>
      </c>
      <c r="E121" s="140">
        <v>6.5</v>
      </c>
      <c r="F121" s="141"/>
      <c r="G121" s="85"/>
      <c r="H121" s="83"/>
      <c r="I121" s="83"/>
      <c r="J121" s="83"/>
      <c r="K121" s="134"/>
      <c r="L121" s="85"/>
      <c r="M121" s="85"/>
      <c r="N121" s="85"/>
      <c r="O121" s="85"/>
      <c r="P121" s="85"/>
    </row>
    <row r="122" spans="1:16" s="136" customFormat="1" ht="15.75">
      <c r="A122" s="163" t="s">
        <v>188</v>
      </c>
      <c r="B122" s="79"/>
      <c r="C122" s="90" t="s">
        <v>355</v>
      </c>
      <c r="D122" s="105" t="s">
        <v>292</v>
      </c>
      <c r="E122" s="112">
        <v>6.5</v>
      </c>
      <c r="F122" s="135"/>
      <c r="G122" s="95"/>
      <c r="H122" s="83"/>
      <c r="I122" s="83"/>
      <c r="J122" s="83"/>
      <c r="K122" s="122"/>
      <c r="L122" s="95"/>
      <c r="M122" s="95"/>
      <c r="N122" s="95"/>
      <c r="O122" s="95"/>
      <c r="P122" s="95"/>
    </row>
    <row r="123" spans="1:16" s="136" customFormat="1" ht="15.75">
      <c r="A123" s="163" t="s">
        <v>189</v>
      </c>
      <c r="B123" s="79"/>
      <c r="C123" s="90" t="s">
        <v>351</v>
      </c>
      <c r="D123" s="105" t="s">
        <v>284</v>
      </c>
      <c r="E123" s="112">
        <v>40</v>
      </c>
      <c r="F123" s="135"/>
      <c r="G123" s="95"/>
      <c r="H123" s="83"/>
      <c r="I123" s="83"/>
      <c r="J123" s="83"/>
      <c r="K123" s="122"/>
      <c r="L123" s="95"/>
      <c r="M123" s="95"/>
      <c r="N123" s="95"/>
      <c r="O123" s="95"/>
      <c r="P123" s="95"/>
    </row>
    <row r="124" spans="1:16" s="136" customFormat="1" ht="31.5">
      <c r="A124" s="163" t="s">
        <v>190</v>
      </c>
      <c r="B124" s="79"/>
      <c r="C124" s="80" t="s">
        <v>383</v>
      </c>
      <c r="D124" s="104" t="s">
        <v>292</v>
      </c>
      <c r="E124" s="140">
        <v>61</v>
      </c>
      <c r="F124" s="141"/>
      <c r="G124" s="85"/>
      <c r="H124" s="83"/>
      <c r="I124" s="83"/>
      <c r="J124" s="83"/>
      <c r="K124" s="134"/>
      <c r="L124" s="85"/>
      <c r="M124" s="85"/>
      <c r="N124" s="85"/>
      <c r="O124" s="85"/>
      <c r="P124" s="85"/>
    </row>
    <row r="125" spans="1:16" s="136" customFormat="1" ht="15.75">
      <c r="A125" s="163" t="s">
        <v>191</v>
      </c>
      <c r="B125" s="79"/>
      <c r="C125" s="90" t="s">
        <v>384</v>
      </c>
      <c r="D125" s="105" t="s">
        <v>292</v>
      </c>
      <c r="E125" s="112">
        <v>61</v>
      </c>
      <c r="F125" s="135"/>
      <c r="G125" s="95"/>
      <c r="H125" s="83"/>
      <c r="I125" s="83"/>
      <c r="J125" s="83"/>
      <c r="K125" s="122"/>
      <c r="L125" s="95"/>
      <c r="M125" s="95"/>
      <c r="N125" s="95"/>
      <c r="O125" s="95"/>
      <c r="P125" s="95"/>
    </row>
    <row r="126" spans="1:16" s="136" customFormat="1" ht="31.5">
      <c r="A126" s="163" t="s">
        <v>192</v>
      </c>
      <c r="B126" s="79"/>
      <c r="C126" s="90" t="s">
        <v>385</v>
      </c>
      <c r="D126" s="105" t="s">
        <v>292</v>
      </c>
      <c r="E126" s="112">
        <v>61</v>
      </c>
      <c r="F126" s="135"/>
      <c r="G126" s="95"/>
      <c r="H126" s="83"/>
      <c r="I126" s="83"/>
      <c r="J126" s="83"/>
      <c r="K126" s="122"/>
      <c r="L126" s="95"/>
      <c r="M126" s="95"/>
      <c r="N126" s="95"/>
      <c r="O126" s="95"/>
      <c r="P126" s="95"/>
    </row>
    <row r="127" spans="1:16" s="139" customFormat="1" ht="15.75">
      <c r="A127" s="123" t="s">
        <v>386</v>
      </c>
      <c r="B127" s="107"/>
      <c r="C127" s="117" t="s">
        <v>387</v>
      </c>
      <c r="D127" s="109"/>
      <c r="E127" s="142"/>
      <c r="F127" s="137"/>
      <c r="G127" s="78"/>
      <c r="H127" s="76"/>
      <c r="I127" s="77"/>
      <c r="J127" s="77"/>
      <c r="K127" s="138"/>
      <c r="L127" s="78"/>
      <c r="M127" s="78"/>
      <c r="N127" s="78"/>
      <c r="O127" s="78"/>
      <c r="P127" s="78"/>
    </row>
    <row r="128" spans="1:16" s="136" customFormat="1" ht="15.75">
      <c r="A128" s="283" t="s">
        <v>388</v>
      </c>
      <c r="B128" s="79"/>
      <c r="C128" s="80" t="s">
        <v>389</v>
      </c>
      <c r="D128" s="104" t="s">
        <v>292</v>
      </c>
      <c r="E128" s="140">
        <v>13.7</v>
      </c>
      <c r="F128" s="141"/>
      <c r="G128" s="85"/>
      <c r="H128" s="83"/>
      <c r="I128" s="83"/>
      <c r="J128" s="83"/>
      <c r="K128" s="134"/>
      <c r="L128" s="85"/>
      <c r="M128" s="85"/>
      <c r="N128" s="85"/>
      <c r="O128" s="85"/>
      <c r="P128" s="85"/>
    </row>
    <row r="129" spans="1:16" s="136" customFormat="1" ht="31.5">
      <c r="A129" s="283" t="s">
        <v>391</v>
      </c>
      <c r="B129" s="79"/>
      <c r="C129" s="90" t="s">
        <v>390</v>
      </c>
      <c r="D129" s="105" t="s">
        <v>292</v>
      </c>
      <c r="E129" s="112">
        <v>13.7</v>
      </c>
      <c r="F129" s="135"/>
      <c r="G129" s="95"/>
      <c r="H129" s="83"/>
      <c r="I129" s="83"/>
      <c r="J129" s="83"/>
      <c r="K129" s="122"/>
      <c r="L129" s="95"/>
      <c r="M129" s="95"/>
      <c r="N129" s="95"/>
      <c r="O129" s="95"/>
      <c r="P129" s="95"/>
    </row>
    <row r="130" spans="1:16" s="136" customFormat="1" ht="31.5">
      <c r="A130" s="283" t="s">
        <v>398</v>
      </c>
      <c r="B130" s="79"/>
      <c r="C130" s="80" t="s">
        <v>392</v>
      </c>
      <c r="D130" s="104" t="s">
        <v>292</v>
      </c>
      <c r="E130" s="140">
        <v>13.7</v>
      </c>
      <c r="F130" s="141"/>
      <c r="G130" s="85"/>
      <c r="H130" s="83"/>
      <c r="I130" s="83"/>
      <c r="J130" s="83"/>
      <c r="K130" s="134"/>
      <c r="L130" s="85"/>
      <c r="M130" s="85"/>
      <c r="N130" s="85"/>
      <c r="O130" s="85"/>
      <c r="P130" s="85"/>
    </row>
    <row r="131" spans="1:16" s="136" customFormat="1" ht="15.75">
      <c r="A131" s="283" t="s">
        <v>403</v>
      </c>
      <c r="B131" s="79"/>
      <c r="C131" s="90" t="s">
        <v>393</v>
      </c>
      <c r="D131" s="105" t="s">
        <v>292</v>
      </c>
      <c r="E131" s="112">
        <v>13.7</v>
      </c>
      <c r="F131" s="135"/>
      <c r="G131" s="95"/>
      <c r="H131" s="83"/>
      <c r="I131" s="83"/>
      <c r="J131" s="83"/>
      <c r="K131" s="122"/>
      <c r="L131" s="95"/>
      <c r="M131" s="95"/>
      <c r="N131" s="95"/>
      <c r="O131" s="95"/>
      <c r="P131" s="95"/>
    </row>
    <row r="132" spans="1:16" s="136" customFormat="1" ht="15.75">
      <c r="A132" s="283" t="s">
        <v>193</v>
      </c>
      <c r="B132" s="79"/>
      <c r="C132" s="90" t="s">
        <v>394</v>
      </c>
      <c r="D132" s="105" t="s">
        <v>292</v>
      </c>
      <c r="E132" s="112">
        <v>13.7</v>
      </c>
      <c r="F132" s="135"/>
      <c r="G132" s="95"/>
      <c r="H132" s="83"/>
      <c r="I132" s="83"/>
      <c r="J132" s="83"/>
      <c r="K132" s="122"/>
      <c r="L132" s="95"/>
      <c r="M132" s="95"/>
      <c r="N132" s="95"/>
      <c r="O132" s="95"/>
      <c r="P132" s="95"/>
    </row>
    <row r="133" spans="1:16" s="136" customFormat="1" ht="15.75">
      <c r="A133" s="283" t="s">
        <v>194</v>
      </c>
      <c r="B133" s="79"/>
      <c r="C133" s="90" t="s">
        <v>395</v>
      </c>
      <c r="D133" s="105" t="s">
        <v>284</v>
      </c>
      <c r="E133" s="112">
        <v>70</v>
      </c>
      <c r="F133" s="135"/>
      <c r="G133" s="95"/>
      <c r="H133" s="83"/>
      <c r="I133" s="83"/>
      <c r="J133" s="83"/>
      <c r="K133" s="122"/>
      <c r="L133" s="95"/>
      <c r="M133" s="95"/>
      <c r="N133" s="95"/>
      <c r="O133" s="95"/>
      <c r="P133" s="95"/>
    </row>
    <row r="134" spans="1:16" s="136" customFormat="1" ht="15.75">
      <c r="A134" s="283" t="s">
        <v>195</v>
      </c>
      <c r="B134" s="79"/>
      <c r="C134" s="90" t="s">
        <v>396</v>
      </c>
      <c r="D134" s="105" t="s">
        <v>284</v>
      </c>
      <c r="E134" s="112">
        <v>5</v>
      </c>
      <c r="F134" s="135"/>
      <c r="G134" s="95"/>
      <c r="H134" s="83"/>
      <c r="I134" s="83"/>
      <c r="J134" s="83"/>
      <c r="K134" s="122"/>
      <c r="L134" s="95"/>
      <c r="M134" s="95"/>
      <c r="N134" s="95"/>
      <c r="O134" s="95"/>
      <c r="P134" s="95"/>
    </row>
    <row r="135" spans="1:16" s="136" customFormat="1" ht="15.75">
      <c r="A135" s="283" t="s">
        <v>196</v>
      </c>
      <c r="B135" s="79"/>
      <c r="C135" s="90" t="s">
        <v>397</v>
      </c>
      <c r="D135" s="105" t="s">
        <v>310</v>
      </c>
      <c r="E135" s="112">
        <v>450</v>
      </c>
      <c r="F135" s="135"/>
      <c r="G135" s="95"/>
      <c r="H135" s="83"/>
      <c r="I135" s="83"/>
      <c r="J135" s="83"/>
      <c r="K135" s="122"/>
      <c r="L135" s="95"/>
      <c r="M135" s="95"/>
      <c r="N135" s="95"/>
      <c r="O135" s="95"/>
      <c r="P135" s="95"/>
    </row>
    <row r="136" spans="1:16" s="136" customFormat="1" ht="15.75">
      <c r="A136" s="283" t="s">
        <v>197</v>
      </c>
      <c r="B136" s="79"/>
      <c r="C136" s="80" t="s">
        <v>399</v>
      </c>
      <c r="D136" s="104" t="s">
        <v>292</v>
      </c>
      <c r="E136" s="140">
        <v>49</v>
      </c>
      <c r="F136" s="141"/>
      <c r="G136" s="85"/>
      <c r="H136" s="83"/>
      <c r="I136" s="83"/>
      <c r="J136" s="83"/>
      <c r="K136" s="134"/>
      <c r="L136" s="85"/>
      <c r="M136" s="85"/>
      <c r="N136" s="85"/>
      <c r="O136" s="85"/>
      <c r="P136" s="85"/>
    </row>
    <row r="137" spans="1:16" s="136" customFormat="1" ht="15.75">
      <c r="A137" s="283" t="s">
        <v>198</v>
      </c>
      <c r="B137" s="79"/>
      <c r="C137" s="90" t="s">
        <v>394</v>
      </c>
      <c r="D137" s="105" t="s">
        <v>292</v>
      </c>
      <c r="E137" s="112">
        <v>49</v>
      </c>
      <c r="F137" s="135"/>
      <c r="G137" s="95"/>
      <c r="H137" s="83"/>
      <c r="I137" s="83"/>
      <c r="J137" s="83"/>
      <c r="K137" s="122"/>
      <c r="L137" s="95"/>
      <c r="M137" s="95"/>
      <c r="N137" s="95"/>
      <c r="O137" s="95"/>
      <c r="P137" s="95"/>
    </row>
    <row r="138" spans="1:16" s="136" customFormat="1" ht="15.75">
      <c r="A138" s="283" t="s">
        <v>199</v>
      </c>
      <c r="B138" s="79"/>
      <c r="C138" s="90" t="s">
        <v>400</v>
      </c>
      <c r="D138" s="105" t="s">
        <v>292</v>
      </c>
      <c r="E138" s="112">
        <v>49</v>
      </c>
      <c r="F138" s="135"/>
      <c r="G138" s="95"/>
      <c r="H138" s="83"/>
      <c r="I138" s="83"/>
      <c r="J138" s="83"/>
      <c r="K138" s="122"/>
      <c r="L138" s="95"/>
      <c r="M138" s="95"/>
      <c r="N138" s="95"/>
      <c r="O138" s="95"/>
      <c r="P138" s="95"/>
    </row>
    <row r="139" spans="1:16" s="136" customFormat="1" ht="15.75">
      <c r="A139" s="283" t="s">
        <v>200</v>
      </c>
      <c r="B139" s="79"/>
      <c r="C139" s="90" t="s">
        <v>395</v>
      </c>
      <c r="D139" s="105" t="s">
        <v>284</v>
      </c>
      <c r="E139" s="112">
        <v>245</v>
      </c>
      <c r="F139" s="135"/>
      <c r="G139" s="95"/>
      <c r="H139" s="83"/>
      <c r="I139" s="83"/>
      <c r="J139" s="83"/>
      <c r="K139" s="122"/>
      <c r="L139" s="95"/>
      <c r="M139" s="95"/>
      <c r="N139" s="95"/>
      <c r="O139" s="95"/>
      <c r="P139" s="95"/>
    </row>
    <row r="140" spans="1:16" s="136" customFormat="1" ht="15.75">
      <c r="A140" s="283" t="s">
        <v>201</v>
      </c>
      <c r="B140" s="79"/>
      <c r="C140" s="90" t="s">
        <v>396</v>
      </c>
      <c r="D140" s="105" t="s">
        <v>284</v>
      </c>
      <c r="E140" s="112">
        <v>20</v>
      </c>
      <c r="F140" s="135"/>
      <c r="G140" s="95"/>
      <c r="H140" s="83"/>
      <c r="I140" s="83"/>
      <c r="J140" s="83"/>
      <c r="K140" s="122"/>
      <c r="L140" s="95"/>
      <c r="M140" s="95"/>
      <c r="N140" s="95"/>
      <c r="O140" s="95"/>
      <c r="P140" s="95"/>
    </row>
    <row r="141" spans="1:16" s="136" customFormat="1" ht="31.5">
      <c r="A141" s="283" t="s">
        <v>202</v>
      </c>
      <c r="B141" s="79"/>
      <c r="C141" s="90" t="s">
        <v>401</v>
      </c>
      <c r="D141" s="105" t="s">
        <v>292</v>
      </c>
      <c r="E141" s="112">
        <v>50</v>
      </c>
      <c r="F141" s="135"/>
      <c r="G141" s="95"/>
      <c r="H141" s="83"/>
      <c r="I141" s="83"/>
      <c r="J141" s="83"/>
      <c r="K141" s="122"/>
      <c r="L141" s="95"/>
      <c r="M141" s="95"/>
      <c r="N141" s="95"/>
      <c r="O141" s="95"/>
      <c r="P141" s="95"/>
    </row>
    <row r="142" spans="1:16" s="136" customFormat="1" ht="15.75">
      <c r="A142" s="283" t="s">
        <v>203</v>
      </c>
      <c r="B142" s="79"/>
      <c r="C142" s="90" t="s">
        <v>402</v>
      </c>
      <c r="D142" s="105" t="s">
        <v>310</v>
      </c>
      <c r="E142" s="112">
        <v>1500</v>
      </c>
      <c r="F142" s="135"/>
      <c r="G142" s="95"/>
      <c r="H142" s="83"/>
      <c r="I142" s="83"/>
      <c r="J142" s="83"/>
      <c r="K142" s="122"/>
      <c r="L142" s="95"/>
      <c r="M142" s="95"/>
      <c r="N142" s="95"/>
      <c r="O142" s="95"/>
      <c r="P142" s="95"/>
    </row>
    <row r="143" spans="1:16" s="136" customFormat="1" ht="15.75">
      <c r="A143" s="283" t="s">
        <v>204</v>
      </c>
      <c r="B143" s="79"/>
      <c r="C143" s="80" t="s">
        <v>404</v>
      </c>
      <c r="D143" s="104" t="s">
        <v>292</v>
      </c>
      <c r="E143" s="140">
        <v>14</v>
      </c>
      <c r="F143" s="141"/>
      <c r="G143" s="85"/>
      <c r="H143" s="83"/>
      <c r="I143" s="83"/>
      <c r="J143" s="83"/>
      <c r="K143" s="134"/>
      <c r="L143" s="85"/>
      <c r="M143" s="85"/>
      <c r="N143" s="85"/>
      <c r="O143" s="85"/>
      <c r="P143" s="85"/>
    </row>
    <row r="144" spans="1:16" s="136" customFormat="1" ht="15.75">
      <c r="A144" s="283" t="s">
        <v>205</v>
      </c>
      <c r="B144" s="79"/>
      <c r="C144" s="90" t="s">
        <v>405</v>
      </c>
      <c r="D144" s="105" t="s">
        <v>284</v>
      </c>
      <c r="E144" s="112">
        <v>30</v>
      </c>
      <c r="F144" s="135"/>
      <c r="G144" s="95"/>
      <c r="H144" s="83"/>
      <c r="I144" s="83"/>
      <c r="J144" s="83"/>
      <c r="K144" s="122"/>
      <c r="L144" s="95"/>
      <c r="M144" s="95"/>
      <c r="N144" s="95"/>
      <c r="O144" s="95"/>
      <c r="P144" s="95"/>
    </row>
    <row r="145" spans="1:16" s="136" customFormat="1" ht="15.75">
      <c r="A145" s="283" t="s">
        <v>206</v>
      </c>
      <c r="B145" s="79"/>
      <c r="C145" s="90" t="s">
        <v>406</v>
      </c>
      <c r="D145" s="105" t="s">
        <v>279</v>
      </c>
      <c r="E145" s="112">
        <v>20</v>
      </c>
      <c r="F145" s="135"/>
      <c r="G145" s="95"/>
      <c r="H145" s="83"/>
      <c r="I145" s="83"/>
      <c r="J145" s="83"/>
      <c r="K145" s="122"/>
      <c r="L145" s="95"/>
      <c r="M145" s="95"/>
      <c r="N145" s="95"/>
      <c r="O145" s="95"/>
      <c r="P145" s="95"/>
    </row>
    <row r="146" spans="1:16" s="136" customFormat="1" ht="15.75">
      <c r="A146" s="283" t="s">
        <v>207</v>
      </c>
      <c r="B146" s="79"/>
      <c r="C146" s="90" t="s">
        <v>407</v>
      </c>
      <c r="D146" s="105" t="s">
        <v>292</v>
      </c>
      <c r="E146" s="112">
        <v>14</v>
      </c>
      <c r="F146" s="135"/>
      <c r="G146" s="95"/>
      <c r="H146" s="83"/>
      <c r="I146" s="83"/>
      <c r="J146" s="83"/>
      <c r="K146" s="122"/>
      <c r="L146" s="95"/>
      <c r="M146" s="95"/>
      <c r="N146" s="95"/>
      <c r="O146" s="95"/>
      <c r="P146" s="95"/>
    </row>
    <row r="147" spans="1:16" s="139" customFormat="1" ht="15.75">
      <c r="A147" s="123" t="s">
        <v>408</v>
      </c>
      <c r="B147" s="107"/>
      <c r="C147" s="117" t="s">
        <v>409</v>
      </c>
      <c r="D147" s="109"/>
      <c r="E147" s="142"/>
      <c r="F147" s="137"/>
      <c r="G147" s="78"/>
      <c r="H147" s="76"/>
      <c r="I147" s="77"/>
      <c r="J147" s="77"/>
      <c r="K147" s="138"/>
      <c r="L147" s="78"/>
      <c r="M147" s="78"/>
      <c r="N147" s="78"/>
      <c r="O147" s="78"/>
      <c r="P147" s="78"/>
    </row>
    <row r="148" spans="1:16" s="136" customFormat="1" ht="31.5">
      <c r="A148" s="283" t="s">
        <v>410</v>
      </c>
      <c r="B148" s="143"/>
      <c r="C148" s="80" t="s">
        <v>411</v>
      </c>
      <c r="D148" s="104" t="s">
        <v>279</v>
      </c>
      <c r="E148" s="140">
        <v>4</v>
      </c>
      <c r="F148" s="141"/>
      <c r="G148" s="85"/>
      <c r="H148" s="83"/>
      <c r="I148" s="83"/>
      <c r="J148" s="83"/>
      <c r="K148" s="134"/>
      <c r="L148" s="85"/>
      <c r="M148" s="85"/>
      <c r="N148" s="85"/>
      <c r="O148" s="85"/>
      <c r="P148" s="85"/>
    </row>
    <row r="149" spans="1:16" s="136" customFormat="1" ht="31.5">
      <c r="A149" s="283" t="s">
        <v>412</v>
      </c>
      <c r="B149" s="143"/>
      <c r="C149" s="80" t="s">
        <v>525</v>
      </c>
      <c r="D149" s="104" t="s">
        <v>310</v>
      </c>
      <c r="E149" s="140">
        <v>1</v>
      </c>
      <c r="F149" s="141"/>
      <c r="G149" s="85"/>
      <c r="H149" s="83"/>
      <c r="I149" s="83"/>
      <c r="J149" s="83"/>
      <c r="K149" s="134"/>
      <c r="L149" s="85"/>
      <c r="M149" s="85"/>
      <c r="N149" s="85"/>
      <c r="O149" s="85"/>
      <c r="P149" s="85"/>
    </row>
    <row r="150" spans="1:16" s="136" customFormat="1" ht="31.5">
      <c r="A150" s="283" t="s">
        <v>413</v>
      </c>
      <c r="B150" s="143"/>
      <c r="C150" s="80" t="s">
        <v>414</v>
      </c>
      <c r="D150" s="104" t="s">
        <v>310</v>
      </c>
      <c r="E150" s="140">
        <v>5</v>
      </c>
      <c r="F150" s="141"/>
      <c r="G150" s="85"/>
      <c r="H150" s="83"/>
      <c r="I150" s="83"/>
      <c r="J150" s="83"/>
      <c r="K150" s="134"/>
      <c r="L150" s="85"/>
      <c r="M150" s="85"/>
      <c r="N150" s="85"/>
      <c r="O150" s="85"/>
      <c r="P150" s="85"/>
    </row>
    <row r="151" spans="1:16" s="52" customFormat="1" ht="15.75">
      <c r="A151" s="144"/>
      <c r="B151" s="145"/>
      <c r="C151" s="146" t="s">
        <v>415</v>
      </c>
      <c r="D151" s="147"/>
      <c r="E151" s="148"/>
      <c r="F151" s="149"/>
      <c r="G151" s="149"/>
      <c r="H151" s="149"/>
      <c r="I151" s="149"/>
      <c r="J151" s="149"/>
      <c r="K151" s="149"/>
      <c r="L151" s="150"/>
      <c r="M151" s="150"/>
      <c r="N151" s="150"/>
      <c r="O151" s="150"/>
      <c r="P151" s="150"/>
    </row>
    <row r="152" spans="1:16" s="154" customFormat="1" ht="15.75" customHeight="1">
      <c r="A152" s="151"/>
      <c r="B152" s="152"/>
      <c r="C152" s="317" t="s">
        <v>416</v>
      </c>
      <c r="D152" s="317"/>
      <c r="E152" s="317"/>
      <c r="F152" s="317"/>
      <c r="G152" s="317"/>
      <c r="H152" s="317"/>
      <c r="I152" s="317"/>
      <c r="J152" s="317"/>
      <c r="K152" s="317"/>
      <c r="L152" s="153"/>
      <c r="M152" s="153"/>
      <c r="N152" s="153"/>
      <c r="O152" s="153"/>
      <c r="P152" s="153"/>
    </row>
    <row r="153" spans="1:16" ht="15.75" customHeight="1">
      <c r="A153" s="151"/>
      <c r="B153" s="152"/>
      <c r="C153" s="317" t="s">
        <v>417</v>
      </c>
      <c r="D153" s="317"/>
      <c r="E153" s="317"/>
      <c r="F153" s="317"/>
      <c r="G153" s="317"/>
      <c r="H153" s="317"/>
      <c r="I153" s="317"/>
      <c r="J153" s="317"/>
      <c r="K153" s="317"/>
      <c r="L153" s="153"/>
      <c r="M153" s="153"/>
      <c r="N153" s="153"/>
      <c r="O153" s="153"/>
      <c r="P153" s="153"/>
    </row>
    <row r="154" spans="1:16" s="51" customFormat="1" ht="15.75" customHeight="1">
      <c r="A154" s="318"/>
      <c r="B154" s="318"/>
      <c r="C154" s="318"/>
      <c r="D154" s="155"/>
      <c r="E154" s="156"/>
      <c r="F154" s="157"/>
      <c r="G154" s="157"/>
      <c r="H154" s="157"/>
      <c r="I154" s="157"/>
      <c r="J154" s="157"/>
      <c r="K154" s="157"/>
      <c r="L154" s="157"/>
      <c r="M154" s="157"/>
      <c r="N154" s="157" t="s">
        <v>418</v>
      </c>
      <c r="O154" s="47"/>
      <c r="P154" s="47"/>
    </row>
    <row r="155" spans="1:16" s="51" customFormat="1" ht="15.75">
      <c r="A155" s="86"/>
      <c r="B155" s="86"/>
      <c r="C155" s="86"/>
      <c r="D155" s="86"/>
      <c r="E155" s="86"/>
      <c r="F155" s="158"/>
      <c r="G155" s="158"/>
      <c r="H155" s="50"/>
      <c r="I155" s="50"/>
      <c r="J155" s="50"/>
      <c r="K155" s="50"/>
      <c r="L155" s="50"/>
      <c r="M155" s="50"/>
      <c r="N155" s="50"/>
      <c r="O155" s="50"/>
      <c r="P155" s="50"/>
    </row>
    <row r="156" spans="1:16" s="51" customFormat="1" ht="15.75">
      <c r="A156" s="44" t="s">
        <v>255</v>
      </c>
      <c r="B156" s="45"/>
      <c r="C156" s="46"/>
      <c r="D156" s="44" t="s">
        <v>257</v>
      </c>
      <c r="E156" s="44"/>
      <c r="F156" s="47"/>
      <c r="G156" s="47"/>
      <c r="H156" s="47"/>
      <c r="I156" s="47"/>
      <c r="J156" s="47"/>
      <c r="K156" s="47"/>
      <c r="L156" s="157"/>
      <c r="M156" s="157"/>
      <c r="N156" s="157"/>
      <c r="O156" s="50"/>
      <c r="P156" s="50"/>
    </row>
    <row r="157" spans="1:14" ht="15.75" customHeight="1">
      <c r="A157" s="44"/>
      <c r="B157" s="45"/>
      <c r="C157" s="159" t="s">
        <v>256</v>
      </c>
      <c r="D157" s="44"/>
      <c r="E157" s="44"/>
      <c r="F157" s="315" t="s">
        <v>256</v>
      </c>
      <c r="G157" s="315"/>
      <c r="H157" s="315"/>
      <c r="I157" s="315"/>
      <c r="J157" s="315"/>
      <c r="K157" s="315"/>
      <c r="L157" s="157"/>
      <c r="M157" s="157"/>
      <c r="N157" s="157"/>
    </row>
    <row r="158" spans="1:14" ht="15.75">
      <c r="A158" s="44"/>
      <c r="B158" s="45"/>
      <c r="C158" s="44"/>
      <c r="D158" s="44"/>
      <c r="E158" s="44"/>
      <c r="F158" s="157"/>
      <c r="G158" s="157"/>
      <c r="H158" s="157"/>
      <c r="I158" s="157"/>
      <c r="J158" s="157"/>
      <c r="K158" s="157"/>
      <c r="L158" s="157"/>
      <c r="M158" s="157"/>
      <c r="N158" s="157"/>
    </row>
    <row r="159" spans="1:14" ht="15.75">
      <c r="A159" s="44" t="s">
        <v>258</v>
      </c>
      <c r="B159" s="45"/>
      <c r="C159" s="46"/>
      <c r="D159" s="44"/>
      <c r="E159" s="44"/>
      <c r="F159" s="157"/>
      <c r="G159" s="157"/>
      <c r="H159" s="157"/>
      <c r="I159" s="157"/>
      <c r="J159" s="157"/>
      <c r="K159" s="157"/>
      <c r="L159" s="157"/>
      <c r="M159" s="157"/>
      <c r="N159" s="157"/>
    </row>
    <row r="160" spans="1:6" ht="15.75">
      <c r="A160" s="86"/>
      <c r="B160" s="86"/>
      <c r="C160" s="86"/>
      <c r="D160" s="86"/>
      <c r="E160" s="86"/>
      <c r="F160" s="158"/>
    </row>
    <row r="161" spans="3:4" ht="15.75">
      <c r="C161" s="2"/>
      <c r="D161" s="2"/>
    </row>
    <row r="162" spans="3:4" ht="15.75">
      <c r="C162" s="2"/>
      <c r="D162" s="2"/>
    </row>
    <row r="163" ht="15.75">
      <c r="D163" s="1"/>
    </row>
  </sheetData>
  <sheetProtection selectLockedCells="1" selectUnlockedCells="1"/>
  <mergeCells count="22">
    <mergeCell ref="F157:K157"/>
    <mergeCell ref="C104:E104"/>
    <mergeCell ref="C152:K152"/>
    <mergeCell ref="C153:K153"/>
    <mergeCell ref="A154:C154"/>
    <mergeCell ref="C20:E20"/>
    <mergeCell ref="C57:E57"/>
    <mergeCell ref="C79:E79"/>
    <mergeCell ref="B16:B17"/>
    <mergeCell ref="C16:C17"/>
    <mergeCell ref="D16:D17"/>
    <mergeCell ref="L16:P16"/>
    <mergeCell ref="A16:A17"/>
    <mergeCell ref="E16:E17"/>
    <mergeCell ref="F16:K16"/>
    <mergeCell ref="A2:B2"/>
    <mergeCell ref="A3:B3"/>
    <mergeCell ref="F3:H3"/>
    <mergeCell ref="A4:B4"/>
    <mergeCell ref="A11:G11"/>
    <mergeCell ref="A6:H6"/>
    <mergeCell ref="A7:B7"/>
  </mergeCells>
  <printOptions horizontalCentered="1"/>
  <pageMargins left="0.7874015748031497" right="0.7874015748031497" top="1.0236220472440944" bottom="0.984251968503937"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4.xml><?xml version="1.0" encoding="utf-8"?>
<worksheet xmlns="http://schemas.openxmlformats.org/spreadsheetml/2006/main" xmlns:r="http://schemas.openxmlformats.org/officeDocument/2006/relationships">
  <sheetPr>
    <tabColor indexed="21"/>
  </sheetPr>
  <dimension ref="A1:P79"/>
  <sheetViews>
    <sheetView zoomScale="85" zoomScaleNormal="85" zoomScalePageLayoutView="0" workbookViewId="0" topLeftCell="A1">
      <selection activeCell="D13" sqref="D13:E14"/>
    </sheetView>
  </sheetViews>
  <sheetFormatPr defaultColWidth="9.140625" defaultRowHeight="12.75"/>
  <cols>
    <col min="1" max="1" width="8.8515625" style="50" customWidth="1"/>
    <col min="2" max="2" width="9.00390625" style="50" customWidth="1"/>
    <col min="3" max="3" width="43.7109375" style="50" customWidth="1"/>
    <col min="4" max="4" width="10.57421875" style="50" customWidth="1"/>
    <col min="5" max="5" width="9.7109375" style="50" customWidth="1"/>
    <col min="6" max="16" width="9.421875" style="50" customWidth="1"/>
    <col min="17" max="17" width="11.57421875" style="50" customWidth="1"/>
    <col min="18" max="18" width="16.28125" style="50" customWidth="1"/>
    <col min="19" max="16384" width="9.140625" style="50" customWidth="1"/>
  </cols>
  <sheetData>
    <row r="1" spans="1:5" s="51" customFormat="1" ht="12.75" customHeight="1">
      <c r="A1" s="310"/>
      <c r="B1" s="310"/>
      <c r="C1" s="23"/>
      <c r="E1" s="52"/>
    </row>
    <row r="2" spans="1:7" s="51" customFormat="1" ht="12.75" customHeight="1">
      <c r="A2" s="311"/>
      <c r="B2" s="311"/>
      <c r="C2" s="55"/>
      <c r="E2" s="52"/>
      <c r="G2" s="54" t="s">
        <v>419</v>
      </c>
    </row>
    <row r="3" spans="1:9" s="51" customFormat="1" ht="12.75" customHeight="1">
      <c r="A3" s="311"/>
      <c r="B3" s="311"/>
      <c r="C3" s="56"/>
      <c r="E3" s="52"/>
      <c r="F3" s="312" t="s">
        <v>420</v>
      </c>
      <c r="G3" s="312"/>
      <c r="H3" s="312"/>
      <c r="I3" s="57"/>
    </row>
    <row r="4" spans="1:16" s="51" customFormat="1" ht="12.75" customHeight="1">
      <c r="A4" s="299" t="s">
        <v>213</v>
      </c>
      <c r="B4" s="299"/>
      <c r="C4" s="299"/>
      <c r="D4" s="299"/>
      <c r="E4" s="299"/>
      <c r="F4" s="299"/>
      <c r="G4" s="299"/>
      <c r="H4" s="299"/>
      <c r="I4" s="59"/>
      <c r="J4" s="59"/>
      <c r="K4" s="59"/>
      <c r="L4" s="59"/>
      <c r="M4" s="59"/>
      <c r="N4" s="59"/>
      <c r="O4" s="59"/>
      <c r="P4" s="59"/>
    </row>
    <row r="5" spans="1:16" s="51" customFormat="1" ht="12.75" customHeight="1">
      <c r="A5" s="299" t="s">
        <v>214</v>
      </c>
      <c r="B5" s="299"/>
      <c r="C5" s="7"/>
      <c r="D5" s="7"/>
      <c r="E5" s="7"/>
      <c r="F5" s="7"/>
      <c r="G5" s="7"/>
      <c r="H5" s="7"/>
      <c r="I5" s="60"/>
      <c r="J5" s="60"/>
      <c r="K5" s="60"/>
      <c r="L5" s="60"/>
      <c r="M5" s="60"/>
      <c r="N5" s="60"/>
      <c r="O5" s="60"/>
      <c r="P5" s="60"/>
    </row>
    <row r="6" spans="1:16" s="51" customFormat="1" ht="15.75">
      <c r="A6" s="24" t="s">
        <v>215</v>
      </c>
      <c r="B6" s="7"/>
      <c r="C6" s="7"/>
      <c r="D6" s="7"/>
      <c r="E6" s="7"/>
      <c r="F6" s="7"/>
      <c r="G6" s="7"/>
      <c r="H6" s="7"/>
      <c r="I6" s="60"/>
      <c r="J6" s="60"/>
      <c r="K6" s="60"/>
      <c r="L6" s="60"/>
      <c r="M6" s="60"/>
      <c r="N6" s="60"/>
      <c r="O6" s="60"/>
      <c r="P6" s="60"/>
    </row>
    <row r="7" spans="1:16" s="51" customFormat="1" ht="15.75">
      <c r="A7" s="24" t="s">
        <v>229</v>
      </c>
      <c r="B7" s="24"/>
      <c r="C7" s="24"/>
      <c r="D7" s="24"/>
      <c r="E7" s="24"/>
      <c r="F7" s="24"/>
      <c r="G7" s="24"/>
      <c r="H7" s="24"/>
      <c r="I7" s="60"/>
      <c r="J7" s="60"/>
      <c r="K7" s="60"/>
      <c r="L7" s="60"/>
      <c r="M7" s="60"/>
      <c r="N7" s="60"/>
      <c r="O7" s="60"/>
      <c r="P7" s="60"/>
    </row>
    <row r="8" spans="1:16" s="51" customFormat="1" ht="15.75">
      <c r="A8" s="8" t="s">
        <v>216</v>
      </c>
      <c r="B8" s="8"/>
      <c r="C8" s="8"/>
      <c r="D8" s="8"/>
      <c r="E8" s="8"/>
      <c r="F8" s="8"/>
      <c r="G8" s="8"/>
      <c r="H8" s="25"/>
      <c r="I8" s="60"/>
      <c r="J8" s="60"/>
      <c r="K8" s="60"/>
      <c r="L8" s="60"/>
      <c r="M8" s="60"/>
      <c r="N8" s="60"/>
      <c r="O8" s="60"/>
      <c r="P8" s="60"/>
    </row>
    <row r="9" spans="1:16" s="51" customFormat="1" ht="35.25" customHeight="1">
      <c r="A9" s="294" t="s">
        <v>957</v>
      </c>
      <c r="B9" s="294"/>
      <c r="C9" s="294"/>
      <c r="D9" s="294"/>
      <c r="E9" s="294"/>
      <c r="F9" s="294"/>
      <c r="G9" s="294"/>
      <c r="H9" s="8"/>
      <c r="I9" s="60"/>
      <c r="J9" s="60"/>
      <c r="K9" s="60"/>
      <c r="L9" s="60"/>
      <c r="M9" s="60"/>
      <c r="N9" s="60"/>
      <c r="O9" s="60"/>
      <c r="P9" s="60"/>
    </row>
    <row r="10" spans="1:15" s="51" customFormat="1" ht="15.75">
      <c r="A10" s="61"/>
      <c r="B10" s="61"/>
      <c r="C10" s="62"/>
      <c r="D10" s="63"/>
      <c r="E10" s="64"/>
      <c r="F10" s="57"/>
      <c r="G10" s="57"/>
      <c r="H10" s="57"/>
      <c r="I10" s="57"/>
      <c r="J10" s="57"/>
      <c r="K10" s="57"/>
      <c r="L10" s="57"/>
      <c r="M10" s="57"/>
      <c r="N10" s="57"/>
      <c r="O10" s="57"/>
    </row>
    <row r="11" spans="1:14" ht="15.75">
      <c r="A11" s="61"/>
      <c r="B11" s="61"/>
      <c r="C11" s="62"/>
      <c r="D11" s="11"/>
      <c r="E11" s="57"/>
      <c r="F11" s="67"/>
      <c r="G11" s="59"/>
      <c r="H11" s="59"/>
      <c r="I11" s="59"/>
      <c r="J11" s="59"/>
      <c r="K11" s="57"/>
      <c r="L11" s="68" t="s">
        <v>261</v>
      </c>
      <c r="M11" s="51"/>
      <c r="N11" s="69"/>
    </row>
    <row r="12" spans="1:16" ht="15.75">
      <c r="A12" s="67"/>
      <c r="B12" s="67"/>
      <c r="C12" s="67"/>
      <c r="D12" s="67"/>
      <c r="E12" s="67"/>
      <c r="F12" s="67"/>
      <c r="G12" s="67"/>
      <c r="H12" s="67"/>
      <c r="I12" s="67"/>
      <c r="J12" s="67"/>
      <c r="K12" s="67"/>
      <c r="L12" s="67"/>
      <c r="M12" s="160"/>
      <c r="N12" s="67"/>
      <c r="O12" s="67"/>
      <c r="P12" s="67"/>
    </row>
    <row r="13" spans="1:16" s="51" customFormat="1" ht="12.75" customHeight="1">
      <c r="A13" s="313" t="s">
        <v>217</v>
      </c>
      <c r="B13" s="313" t="s">
        <v>262</v>
      </c>
      <c r="C13" s="313" t="s">
        <v>263</v>
      </c>
      <c r="D13" s="314" t="s">
        <v>264</v>
      </c>
      <c r="E13" s="314" t="s">
        <v>265</v>
      </c>
      <c r="F13" s="313" t="s">
        <v>266</v>
      </c>
      <c r="G13" s="313"/>
      <c r="H13" s="313"/>
      <c r="I13" s="313"/>
      <c r="J13" s="313"/>
      <c r="K13" s="313"/>
      <c r="L13" s="313" t="s">
        <v>267</v>
      </c>
      <c r="M13" s="313"/>
      <c r="N13" s="313"/>
      <c r="O13" s="313"/>
      <c r="P13" s="313"/>
    </row>
    <row r="14" spans="1:16" ht="101.25" customHeight="1">
      <c r="A14" s="313"/>
      <c r="B14" s="313"/>
      <c r="C14" s="313"/>
      <c r="D14" s="314"/>
      <c r="E14" s="314"/>
      <c r="F14" s="285" t="s">
        <v>972</v>
      </c>
      <c r="G14" s="285" t="s">
        <v>963</v>
      </c>
      <c r="H14" s="285" t="s">
        <v>966</v>
      </c>
      <c r="I14" s="285" t="s">
        <v>967</v>
      </c>
      <c r="J14" s="285" t="s">
        <v>968</v>
      </c>
      <c r="K14" s="285" t="s">
        <v>969</v>
      </c>
      <c r="L14" s="285" t="s">
        <v>970</v>
      </c>
      <c r="M14" s="285" t="s">
        <v>966</v>
      </c>
      <c r="N14" s="285" t="s">
        <v>967</v>
      </c>
      <c r="O14" s="285" t="s">
        <v>971</v>
      </c>
      <c r="P14" s="285" t="s">
        <v>962</v>
      </c>
    </row>
    <row r="15" spans="1:16" ht="15.75">
      <c r="A15" s="71">
        <v>1</v>
      </c>
      <c r="B15" s="71">
        <v>2</v>
      </c>
      <c r="C15" s="71">
        <v>3</v>
      </c>
      <c r="D15" s="71">
        <v>4</v>
      </c>
      <c r="E15" s="71">
        <v>5</v>
      </c>
      <c r="F15" s="71">
        <v>6</v>
      </c>
      <c r="G15" s="71">
        <v>7</v>
      </c>
      <c r="H15" s="71">
        <v>8</v>
      </c>
      <c r="I15" s="71">
        <v>9</v>
      </c>
      <c r="J15" s="71">
        <v>10</v>
      </c>
      <c r="K15" s="71">
        <v>11</v>
      </c>
      <c r="L15" s="71">
        <v>12</v>
      </c>
      <c r="M15" s="71">
        <v>13</v>
      </c>
      <c r="N15" s="71">
        <v>14</v>
      </c>
      <c r="O15" s="71">
        <v>15</v>
      </c>
      <c r="P15" s="71">
        <v>16</v>
      </c>
    </row>
    <row r="16" spans="1:16" ht="15.75">
      <c r="A16" s="72" t="s">
        <v>268</v>
      </c>
      <c r="B16" s="161"/>
      <c r="C16" s="117" t="s">
        <v>421</v>
      </c>
      <c r="D16" s="162"/>
      <c r="E16" s="119"/>
      <c r="F16" s="120"/>
      <c r="G16" s="76"/>
      <c r="H16" s="76"/>
      <c r="I16" s="120"/>
      <c r="J16" s="120"/>
      <c r="K16" s="77"/>
      <c r="L16" s="78"/>
      <c r="M16" s="78"/>
      <c r="N16" s="78"/>
      <c r="O16" s="78"/>
      <c r="P16" s="78"/>
    </row>
    <row r="17" spans="1:16" s="86" customFormat="1" ht="15.75">
      <c r="A17" s="163" t="s">
        <v>269</v>
      </c>
      <c r="B17" s="79"/>
      <c r="C17" s="80" t="s">
        <v>422</v>
      </c>
      <c r="D17" s="88" t="s">
        <v>423</v>
      </c>
      <c r="E17" s="89">
        <v>6</v>
      </c>
      <c r="F17" s="121"/>
      <c r="G17" s="85"/>
      <c r="H17" s="83"/>
      <c r="I17" s="84"/>
      <c r="J17" s="84"/>
      <c r="K17" s="84"/>
      <c r="L17" s="85"/>
      <c r="M17" s="85"/>
      <c r="N17" s="85"/>
      <c r="O17" s="85"/>
      <c r="P17" s="85"/>
    </row>
    <row r="18" spans="1:16" s="86" customFormat="1" ht="15.75">
      <c r="A18" s="163" t="s">
        <v>296</v>
      </c>
      <c r="B18" s="79"/>
      <c r="C18" s="80" t="s">
        <v>424</v>
      </c>
      <c r="D18" s="88" t="s">
        <v>276</v>
      </c>
      <c r="E18" s="89">
        <v>0.5</v>
      </c>
      <c r="F18" s="121"/>
      <c r="G18" s="85"/>
      <c r="H18" s="83"/>
      <c r="I18" s="84"/>
      <c r="J18" s="84"/>
      <c r="K18" s="84"/>
      <c r="L18" s="85"/>
      <c r="M18" s="85"/>
      <c r="N18" s="85"/>
      <c r="O18" s="85"/>
      <c r="P18" s="85"/>
    </row>
    <row r="19" spans="1:16" s="86" customFormat="1" ht="15.75">
      <c r="A19" s="163" t="s">
        <v>306</v>
      </c>
      <c r="B19" s="79"/>
      <c r="C19" s="80" t="s">
        <v>425</v>
      </c>
      <c r="D19" s="88" t="s">
        <v>423</v>
      </c>
      <c r="E19" s="89">
        <v>30</v>
      </c>
      <c r="F19" s="121"/>
      <c r="G19" s="85"/>
      <c r="H19" s="83"/>
      <c r="I19" s="84"/>
      <c r="J19" s="84"/>
      <c r="K19" s="84"/>
      <c r="L19" s="85"/>
      <c r="M19" s="85"/>
      <c r="N19" s="85"/>
      <c r="O19" s="85"/>
      <c r="P19" s="85"/>
    </row>
    <row r="20" spans="1:16" s="86" customFormat="1" ht="15.75">
      <c r="A20" s="163" t="s">
        <v>314</v>
      </c>
      <c r="B20" s="79"/>
      <c r="C20" s="80" t="s">
        <v>426</v>
      </c>
      <c r="D20" s="88" t="s">
        <v>284</v>
      </c>
      <c r="E20" s="89">
        <v>2</v>
      </c>
      <c r="F20" s="121"/>
      <c r="G20" s="85"/>
      <c r="H20" s="83"/>
      <c r="I20" s="84"/>
      <c r="J20" s="84"/>
      <c r="K20" s="84"/>
      <c r="L20" s="85"/>
      <c r="M20" s="85"/>
      <c r="N20" s="85"/>
      <c r="O20" s="85"/>
      <c r="P20" s="85"/>
    </row>
    <row r="21" spans="1:16" s="86" customFormat="1" ht="15.75">
      <c r="A21" s="163" t="s">
        <v>335</v>
      </c>
      <c r="B21" s="79"/>
      <c r="C21" s="80" t="s">
        <v>427</v>
      </c>
      <c r="D21" s="88" t="s">
        <v>428</v>
      </c>
      <c r="E21" s="89">
        <v>4</v>
      </c>
      <c r="F21" s="121"/>
      <c r="G21" s="85"/>
      <c r="H21" s="83"/>
      <c r="I21" s="84"/>
      <c r="J21" s="84"/>
      <c r="K21" s="84"/>
      <c r="L21" s="85"/>
      <c r="M21" s="85"/>
      <c r="N21" s="85"/>
      <c r="O21" s="85"/>
      <c r="P21" s="85"/>
    </row>
    <row r="22" spans="1:16" s="86" customFormat="1" ht="15.75">
      <c r="A22" s="163" t="s">
        <v>346</v>
      </c>
      <c r="B22" s="79"/>
      <c r="C22" s="80" t="s">
        <v>429</v>
      </c>
      <c r="D22" s="88" t="s">
        <v>273</v>
      </c>
      <c r="E22" s="89">
        <v>1</v>
      </c>
      <c r="F22" s="121"/>
      <c r="G22" s="85"/>
      <c r="H22" s="83"/>
      <c r="I22" s="84"/>
      <c r="J22" s="84"/>
      <c r="K22" s="84"/>
      <c r="L22" s="85"/>
      <c r="M22" s="85"/>
      <c r="N22" s="85"/>
      <c r="O22" s="85"/>
      <c r="P22" s="85"/>
    </row>
    <row r="23" spans="1:16" ht="12.75" customHeight="1">
      <c r="A23" s="72" t="s">
        <v>430</v>
      </c>
      <c r="B23" s="161"/>
      <c r="C23" s="320" t="s">
        <v>431</v>
      </c>
      <c r="D23" s="320"/>
      <c r="E23" s="320"/>
      <c r="F23" s="320"/>
      <c r="G23" s="76"/>
      <c r="H23" s="76"/>
      <c r="I23" s="120"/>
      <c r="J23" s="120"/>
      <c r="K23" s="77"/>
      <c r="L23" s="78"/>
      <c r="M23" s="78"/>
      <c r="N23" s="78"/>
      <c r="O23" s="78"/>
      <c r="P23" s="78"/>
    </row>
    <row r="24" spans="1:16" s="86" customFormat="1" ht="15.75">
      <c r="A24" s="163" t="s">
        <v>432</v>
      </c>
      <c r="B24" s="143"/>
      <c r="C24" s="80" t="s">
        <v>433</v>
      </c>
      <c r="D24" s="88" t="s">
        <v>434</v>
      </c>
      <c r="E24" s="89">
        <v>30</v>
      </c>
      <c r="F24" s="121"/>
      <c r="G24" s="85"/>
      <c r="H24" s="83"/>
      <c r="I24" s="84"/>
      <c r="J24" s="84"/>
      <c r="K24" s="84"/>
      <c r="L24" s="85"/>
      <c r="M24" s="85"/>
      <c r="N24" s="85"/>
      <c r="O24" s="85"/>
      <c r="P24" s="85"/>
    </row>
    <row r="25" spans="1:16" s="86" customFormat="1" ht="31.5">
      <c r="A25" s="163" t="s">
        <v>435</v>
      </c>
      <c r="B25" s="143"/>
      <c r="C25" s="80" t="s">
        <v>436</v>
      </c>
      <c r="D25" s="88" t="s">
        <v>434</v>
      </c>
      <c r="E25" s="89">
        <v>110</v>
      </c>
      <c r="F25" s="121"/>
      <c r="G25" s="85"/>
      <c r="H25" s="83"/>
      <c r="I25" s="121"/>
      <c r="J25" s="121"/>
      <c r="K25" s="84"/>
      <c r="L25" s="85"/>
      <c r="M25" s="85"/>
      <c r="N25" s="85"/>
      <c r="O25" s="85"/>
      <c r="P25" s="85"/>
    </row>
    <row r="26" spans="1:16" s="86" customFormat="1" ht="15.75">
      <c r="A26" s="163" t="s">
        <v>437</v>
      </c>
      <c r="B26" s="143"/>
      <c r="C26" s="80" t="s">
        <v>438</v>
      </c>
      <c r="D26" s="88" t="s">
        <v>310</v>
      </c>
      <c r="E26" s="89">
        <v>43</v>
      </c>
      <c r="F26" s="121"/>
      <c r="G26" s="85"/>
      <c r="H26" s="83"/>
      <c r="I26" s="121"/>
      <c r="J26" s="121"/>
      <c r="K26" s="84"/>
      <c r="L26" s="85"/>
      <c r="M26" s="85"/>
      <c r="N26" s="85"/>
      <c r="O26" s="85"/>
      <c r="P26" s="85"/>
    </row>
    <row r="27" spans="1:16" s="86" customFormat="1" ht="31.5">
      <c r="A27" s="163" t="s">
        <v>439</v>
      </c>
      <c r="B27" s="143"/>
      <c r="C27" s="80" t="s">
        <v>440</v>
      </c>
      <c r="D27" s="88" t="s">
        <v>434</v>
      </c>
      <c r="E27" s="89">
        <v>30</v>
      </c>
      <c r="F27" s="121"/>
      <c r="G27" s="85"/>
      <c r="H27" s="83"/>
      <c r="I27" s="121"/>
      <c r="J27" s="121"/>
      <c r="K27" s="84"/>
      <c r="L27" s="85"/>
      <c r="M27" s="85"/>
      <c r="N27" s="85"/>
      <c r="O27" s="85"/>
      <c r="P27" s="85"/>
    </row>
    <row r="28" spans="1:16" s="86" customFormat="1" ht="15.75">
      <c r="A28" s="163" t="s">
        <v>441</v>
      </c>
      <c r="B28" s="143"/>
      <c r="C28" s="80" t="s">
        <v>422</v>
      </c>
      <c r="D28" s="88" t="s">
        <v>423</v>
      </c>
      <c r="E28" s="89">
        <v>40</v>
      </c>
      <c r="F28" s="121"/>
      <c r="G28" s="85"/>
      <c r="H28" s="83"/>
      <c r="I28" s="84"/>
      <c r="J28" s="84"/>
      <c r="K28" s="84"/>
      <c r="L28" s="85"/>
      <c r="M28" s="85"/>
      <c r="N28" s="85"/>
      <c r="O28" s="85"/>
      <c r="P28" s="85"/>
    </row>
    <row r="29" spans="1:16" s="86" customFormat="1" ht="15.75">
      <c r="A29" s="163" t="s">
        <v>442</v>
      </c>
      <c r="B29" s="143"/>
      <c r="C29" s="80" t="s">
        <v>443</v>
      </c>
      <c r="D29" s="88" t="s">
        <v>444</v>
      </c>
      <c r="E29" s="89">
        <v>3</v>
      </c>
      <c r="F29" s="121"/>
      <c r="G29" s="85"/>
      <c r="H29" s="83"/>
      <c r="I29" s="121"/>
      <c r="J29" s="121"/>
      <c r="K29" s="84"/>
      <c r="L29" s="85"/>
      <c r="M29" s="85"/>
      <c r="N29" s="85"/>
      <c r="O29" s="85"/>
      <c r="P29" s="85"/>
    </row>
    <row r="30" spans="1:16" s="86" customFormat="1" ht="15.75">
      <c r="A30" s="163" t="s">
        <v>445</v>
      </c>
      <c r="B30" s="143"/>
      <c r="C30" s="80" t="s">
        <v>446</v>
      </c>
      <c r="D30" s="88" t="s">
        <v>279</v>
      </c>
      <c r="E30" s="164">
        <v>130</v>
      </c>
      <c r="F30" s="121"/>
      <c r="G30" s="85"/>
      <c r="H30" s="83"/>
      <c r="I30" s="121"/>
      <c r="J30" s="121"/>
      <c r="K30" s="84"/>
      <c r="L30" s="85"/>
      <c r="M30" s="85"/>
      <c r="N30" s="85"/>
      <c r="O30" s="85"/>
      <c r="P30" s="85"/>
    </row>
    <row r="31" spans="1:16" ht="12.75" customHeight="1">
      <c r="A31" s="72" t="s">
        <v>447</v>
      </c>
      <c r="B31" s="161"/>
      <c r="C31" s="320" t="s">
        <v>448</v>
      </c>
      <c r="D31" s="320"/>
      <c r="E31" s="320"/>
      <c r="F31" s="320"/>
      <c r="G31" s="76"/>
      <c r="H31" s="76"/>
      <c r="I31" s="120"/>
      <c r="J31" s="120"/>
      <c r="K31" s="77"/>
      <c r="L31" s="78"/>
      <c r="M31" s="78"/>
      <c r="N31" s="78"/>
      <c r="O31" s="78"/>
      <c r="P31" s="78"/>
    </row>
    <row r="32" spans="1:16" s="86" customFormat="1" ht="31.5">
      <c r="A32" s="163" t="s">
        <v>449</v>
      </c>
      <c r="B32" s="143"/>
      <c r="C32" s="80" t="s">
        <v>450</v>
      </c>
      <c r="D32" s="88" t="s">
        <v>451</v>
      </c>
      <c r="E32" s="89">
        <v>2</v>
      </c>
      <c r="F32" s="83"/>
      <c r="G32" s="83"/>
      <c r="H32" s="83"/>
      <c r="I32" s="121"/>
      <c r="J32" s="84"/>
      <c r="K32" s="84"/>
      <c r="L32" s="85"/>
      <c r="M32" s="85"/>
      <c r="N32" s="85"/>
      <c r="O32" s="85"/>
      <c r="P32" s="85"/>
    </row>
    <row r="33" spans="1:16" s="86" customFormat="1" ht="31.5">
      <c r="A33" s="163" t="s">
        <v>452</v>
      </c>
      <c r="B33" s="143"/>
      <c r="C33" s="80" t="s">
        <v>453</v>
      </c>
      <c r="D33" s="88" t="s">
        <v>310</v>
      </c>
      <c r="E33" s="89">
        <v>2</v>
      </c>
      <c r="F33" s="121"/>
      <c r="G33" s="85"/>
      <c r="H33" s="83"/>
      <c r="I33" s="121"/>
      <c r="J33" s="121"/>
      <c r="K33" s="84"/>
      <c r="L33" s="85"/>
      <c r="M33" s="85"/>
      <c r="N33" s="85"/>
      <c r="O33" s="85"/>
      <c r="P33" s="85"/>
    </row>
    <row r="34" spans="1:16" s="86" customFormat="1" ht="31.5">
      <c r="A34" s="163" t="s">
        <v>454</v>
      </c>
      <c r="B34" s="143"/>
      <c r="C34" s="80" t="s">
        <v>455</v>
      </c>
      <c r="D34" s="88" t="s">
        <v>451</v>
      </c>
      <c r="E34" s="89">
        <v>1</v>
      </c>
      <c r="F34" s="121"/>
      <c r="G34" s="85"/>
      <c r="H34" s="83"/>
      <c r="I34" s="121"/>
      <c r="J34" s="121"/>
      <c r="K34" s="84"/>
      <c r="L34" s="85"/>
      <c r="M34" s="85"/>
      <c r="N34" s="85"/>
      <c r="O34" s="85"/>
      <c r="P34" s="85"/>
    </row>
    <row r="35" spans="1:16" s="86" customFormat="1" ht="31.5">
      <c r="A35" s="163" t="s">
        <v>456</v>
      </c>
      <c r="B35" s="143"/>
      <c r="C35" s="80" t="s">
        <v>457</v>
      </c>
      <c r="D35" s="88" t="s">
        <v>310</v>
      </c>
      <c r="E35" s="89">
        <v>1</v>
      </c>
      <c r="F35" s="83"/>
      <c r="G35" s="85"/>
      <c r="H35" s="83"/>
      <c r="I35" s="121"/>
      <c r="J35" s="84"/>
      <c r="K35" s="84"/>
      <c r="L35" s="85"/>
      <c r="M35" s="85"/>
      <c r="N35" s="85"/>
      <c r="O35" s="85"/>
      <c r="P35" s="85"/>
    </row>
    <row r="36" spans="1:16" s="86" customFormat="1" ht="33.75" customHeight="1">
      <c r="A36" s="163" t="s">
        <v>458</v>
      </c>
      <c r="B36" s="143"/>
      <c r="C36" s="80" t="s">
        <v>459</v>
      </c>
      <c r="D36" s="104" t="s">
        <v>310</v>
      </c>
      <c r="E36" s="82">
        <v>2</v>
      </c>
      <c r="F36" s="83"/>
      <c r="G36" s="83"/>
      <c r="H36" s="83"/>
      <c r="I36" s="121"/>
      <c r="J36" s="84"/>
      <c r="K36" s="134"/>
      <c r="L36" s="85"/>
      <c r="M36" s="85"/>
      <c r="N36" s="85"/>
      <c r="O36" s="85"/>
      <c r="P36" s="85"/>
    </row>
    <row r="37" spans="1:16" s="115" customFormat="1" ht="31.5">
      <c r="A37" s="163" t="s">
        <v>460</v>
      </c>
      <c r="B37" s="143"/>
      <c r="C37" s="80" t="s">
        <v>461</v>
      </c>
      <c r="D37" s="104" t="s">
        <v>310</v>
      </c>
      <c r="E37" s="133">
        <v>6</v>
      </c>
      <c r="F37" s="83"/>
      <c r="G37" s="85"/>
      <c r="H37" s="83"/>
      <c r="I37" s="84"/>
      <c r="J37" s="84"/>
      <c r="K37" s="134"/>
      <c r="L37" s="85"/>
      <c r="M37" s="85"/>
      <c r="N37" s="85"/>
      <c r="O37" s="85"/>
      <c r="P37" s="85"/>
    </row>
    <row r="38" spans="1:16" s="136" customFormat="1" ht="31.5">
      <c r="A38" s="163" t="s">
        <v>462</v>
      </c>
      <c r="B38" s="143"/>
      <c r="C38" s="80" t="s">
        <v>463</v>
      </c>
      <c r="D38" s="104" t="s">
        <v>279</v>
      </c>
      <c r="E38" s="140">
        <v>0.3</v>
      </c>
      <c r="F38" s="141"/>
      <c r="G38" s="85"/>
      <c r="H38" s="83"/>
      <c r="I38" s="84"/>
      <c r="J38" s="84"/>
      <c r="K38" s="134"/>
      <c r="L38" s="85"/>
      <c r="M38" s="85"/>
      <c r="N38" s="85"/>
      <c r="O38" s="85"/>
      <c r="P38" s="85"/>
    </row>
    <row r="39" spans="1:16" s="136" customFormat="1" ht="47.25">
      <c r="A39" s="163" t="s">
        <v>464</v>
      </c>
      <c r="B39" s="143"/>
      <c r="C39" s="80" t="s">
        <v>526</v>
      </c>
      <c r="D39" s="104" t="s">
        <v>451</v>
      </c>
      <c r="E39" s="140">
        <v>1</v>
      </c>
      <c r="F39" s="141"/>
      <c r="G39" s="85"/>
      <c r="H39" s="83"/>
      <c r="I39" s="84"/>
      <c r="J39" s="84"/>
      <c r="K39" s="134"/>
      <c r="L39" s="85"/>
      <c r="M39" s="85"/>
      <c r="N39" s="85"/>
      <c r="O39" s="85"/>
      <c r="P39" s="85"/>
    </row>
    <row r="40" spans="1:16" s="136" customFormat="1" ht="31.5">
      <c r="A40" s="163" t="s">
        <v>465</v>
      </c>
      <c r="B40" s="143"/>
      <c r="C40" s="80" t="s">
        <v>466</v>
      </c>
      <c r="D40" s="104" t="s">
        <v>276</v>
      </c>
      <c r="E40" s="140">
        <v>0.3</v>
      </c>
      <c r="F40" s="165"/>
      <c r="G40" s="83"/>
      <c r="H40" s="83"/>
      <c r="I40" s="166"/>
      <c r="J40" s="165"/>
      <c r="K40" s="134"/>
      <c r="L40" s="85"/>
      <c r="M40" s="85"/>
      <c r="N40" s="85"/>
      <c r="O40" s="85"/>
      <c r="P40" s="85"/>
    </row>
    <row r="41" spans="1:16" s="136" customFormat="1" ht="15.75">
      <c r="A41" s="163" t="s">
        <v>467</v>
      </c>
      <c r="B41" s="143"/>
      <c r="C41" s="80" t="s">
        <v>468</v>
      </c>
      <c r="D41" s="104" t="s">
        <v>310</v>
      </c>
      <c r="E41" s="140">
        <v>2</v>
      </c>
      <c r="F41" s="141"/>
      <c r="G41" s="85"/>
      <c r="H41" s="83"/>
      <c r="I41" s="84"/>
      <c r="J41" s="84"/>
      <c r="K41" s="134"/>
      <c r="L41" s="85"/>
      <c r="M41" s="85"/>
      <c r="N41" s="85"/>
      <c r="O41" s="85"/>
      <c r="P41" s="85"/>
    </row>
    <row r="42" spans="1:16" s="136" customFormat="1" ht="33.75" customHeight="1">
      <c r="A42" s="163" t="s">
        <v>469</v>
      </c>
      <c r="B42" s="143"/>
      <c r="C42" s="80" t="s">
        <v>470</v>
      </c>
      <c r="D42" s="104" t="s">
        <v>310</v>
      </c>
      <c r="E42" s="140">
        <v>2</v>
      </c>
      <c r="F42" s="141"/>
      <c r="G42" s="85"/>
      <c r="H42" s="83"/>
      <c r="I42" s="84"/>
      <c r="J42" s="84"/>
      <c r="K42" s="134"/>
      <c r="L42" s="85"/>
      <c r="M42" s="85"/>
      <c r="N42" s="85"/>
      <c r="O42" s="85"/>
      <c r="P42" s="85"/>
    </row>
    <row r="43" spans="1:16" s="136" customFormat="1" ht="15.75">
      <c r="A43" s="163" t="s">
        <v>471</v>
      </c>
      <c r="B43" s="143"/>
      <c r="C43" s="80" t="s">
        <v>472</v>
      </c>
      <c r="D43" s="104" t="s">
        <v>310</v>
      </c>
      <c r="E43" s="140">
        <v>2</v>
      </c>
      <c r="F43" s="141"/>
      <c r="G43" s="85"/>
      <c r="H43" s="83"/>
      <c r="I43" s="84"/>
      <c r="J43" s="84"/>
      <c r="K43" s="134"/>
      <c r="L43" s="85"/>
      <c r="M43" s="85"/>
      <c r="N43" s="85"/>
      <c r="O43" s="85"/>
      <c r="P43" s="85"/>
    </row>
    <row r="44" spans="1:16" s="136" customFormat="1" ht="31.5">
      <c r="A44" s="163" t="s">
        <v>473</v>
      </c>
      <c r="B44" s="143"/>
      <c r="C44" s="80" t="s">
        <v>474</v>
      </c>
      <c r="D44" s="104" t="s">
        <v>310</v>
      </c>
      <c r="E44" s="140">
        <v>1</v>
      </c>
      <c r="F44" s="141"/>
      <c r="G44" s="85"/>
      <c r="H44" s="83"/>
      <c r="I44" s="84"/>
      <c r="J44" s="84"/>
      <c r="K44" s="134"/>
      <c r="L44" s="85"/>
      <c r="M44" s="85"/>
      <c r="N44" s="85"/>
      <c r="O44" s="85"/>
      <c r="P44" s="85"/>
    </row>
    <row r="45" spans="1:16" s="136" customFormat="1" ht="31.5">
      <c r="A45" s="163" t="s">
        <v>475</v>
      </c>
      <c r="B45" s="143"/>
      <c r="C45" s="80" t="s">
        <v>476</v>
      </c>
      <c r="D45" s="104" t="s">
        <v>279</v>
      </c>
      <c r="E45" s="140">
        <v>0.6</v>
      </c>
      <c r="F45" s="141"/>
      <c r="G45" s="85"/>
      <c r="H45" s="83"/>
      <c r="I45" s="84"/>
      <c r="J45" s="84"/>
      <c r="K45" s="134"/>
      <c r="L45" s="85"/>
      <c r="M45" s="85"/>
      <c r="N45" s="85"/>
      <c r="O45" s="85"/>
      <c r="P45" s="85"/>
    </row>
    <row r="46" spans="1:16" s="136" customFormat="1" ht="31.5">
      <c r="A46" s="163" t="s">
        <v>477</v>
      </c>
      <c r="B46" s="143"/>
      <c r="C46" s="80" t="s">
        <v>478</v>
      </c>
      <c r="D46" s="104" t="s">
        <v>310</v>
      </c>
      <c r="E46" s="140">
        <v>6</v>
      </c>
      <c r="F46" s="83"/>
      <c r="G46" s="85"/>
      <c r="H46" s="83"/>
      <c r="I46" s="84"/>
      <c r="J46" s="84"/>
      <c r="K46" s="134"/>
      <c r="L46" s="85"/>
      <c r="M46" s="85"/>
      <c r="N46" s="85"/>
      <c r="O46" s="85"/>
      <c r="P46" s="85"/>
    </row>
    <row r="47" spans="1:16" s="136" customFormat="1" ht="31.5">
      <c r="A47" s="163" t="s">
        <v>479</v>
      </c>
      <c r="B47" s="143"/>
      <c r="C47" s="80" t="s">
        <v>480</v>
      </c>
      <c r="D47" s="104" t="s">
        <v>310</v>
      </c>
      <c r="E47" s="140">
        <v>2</v>
      </c>
      <c r="F47" s="83"/>
      <c r="G47" s="83"/>
      <c r="H47" s="83"/>
      <c r="I47" s="121"/>
      <c r="J47" s="84"/>
      <c r="K47" s="134"/>
      <c r="L47" s="85"/>
      <c r="M47" s="85"/>
      <c r="N47" s="85"/>
      <c r="O47" s="85"/>
      <c r="P47" s="85"/>
    </row>
    <row r="48" spans="1:16" s="136" customFormat="1" ht="31.5">
      <c r="A48" s="163" t="s">
        <v>481</v>
      </c>
      <c r="B48" s="143"/>
      <c r="C48" s="80" t="s">
        <v>482</v>
      </c>
      <c r="D48" s="104" t="s">
        <v>310</v>
      </c>
      <c r="E48" s="140">
        <v>1</v>
      </c>
      <c r="F48" s="83"/>
      <c r="G48" s="85"/>
      <c r="H48" s="83"/>
      <c r="I48" s="84"/>
      <c r="J48" s="84"/>
      <c r="K48" s="134"/>
      <c r="L48" s="85"/>
      <c r="M48" s="85"/>
      <c r="N48" s="85"/>
      <c r="O48" s="85"/>
      <c r="P48" s="85"/>
    </row>
    <row r="49" spans="1:16" s="136" customFormat="1" ht="31.5">
      <c r="A49" s="163" t="s">
        <v>483</v>
      </c>
      <c r="B49" s="143"/>
      <c r="C49" s="167" t="s">
        <v>484</v>
      </c>
      <c r="D49" s="104" t="s">
        <v>292</v>
      </c>
      <c r="E49" s="140">
        <v>16</v>
      </c>
      <c r="F49" s="141"/>
      <c r="G49" s="85"/>
      <c r="H49" s="83"/>
      <c r="I49" s="84"/>
      <c r="J49" s="84"/>
      <c r="K49" s="134"/>
      <c r="L49" s="85"/>
      <c r="M49" s="85"/>
      <c r="N49" s="85"/>
      <c r="O49" s="85"/>
      <c r="P49" s="85"/>
    </row>
    <row r="50" spans="1:16" s="136" customFormat="1" ht="31.5">
      <c r="A50" s="163" t="s">
        <v>485</v>
      </c>
      <c r="B50" s="143"/>
      <c r="C50" s="80" t="s">
        <v>486</v>
      </c>
      <c r="D50" s="104" t="s">
        <v>279</v>
      </c>
      <c r="E50" s="140">
        <v>0.5</v>
      </c>
      <c r="F50" s="141"/>
      <c r="G50" s="85"/>
      <c r="H50" s="83"/>
      <c r="I50" s="84"/>
      <c r="J50" s="84"/>
      <c r="K50" s="134"/>
      <c r="L50" s="85"/>
      <c r="M50" s="85"/>
      <c r="N50" s="85"/>
      <c r="O50" s="85"/>
      <c r="P50" s="85"/>
    </row>
    <row r="51" spans="1:16" s="136" customFormat="1" ht="31.5">
      <c r="A51" s="163" t="s">
        <v>487</v>
      </c>
      <c r="B51" s="143"/>
      <c r="C51" s="80" t="s">
        <v>488</v>
      </c>
      <c r="D51" s="104" t="s">
        <v>451</v>
      </c>
      <c r="E51" s="140">
        <v>2</v>
      </c>
      <c r="F51" s="83"/>
      <c r="G51" s="83"/>
      <c r="H51" s="83"/>
      <c r="I51" s="121"/>
      <c r="J51" s="84"/>
      <c r="K51" s="134"/>
      <c r="L51" s="85"/>
      <c r="M51" s="85"/>
      <c r="N51" s="85"/>
      <c r="O51" s="85"/>
      <c r="P51" s="85"/>
    </row>
    <row r="52" spans="1:16" s="136" customFormat="1" ht="31.5">
      <c r="A52" s="163" t="s">
        <v>489</v>
      </c>
      <c r="B52" s="143"/>
      <c r="C52" s="80" t="s">
        <v>490</v>
      </c>
      <c r="D52" s="104" t="s">
        <v>451</v>
      </c>
      <c r="E52" s="140">
        <v>1</v>
      </c>
      <c r="F52" s="83"/>
      <c r="G52" s="85"/>
      <c r="H52" s="83"/>
      <c r="I52" s="84"/>
      <c r="J52" s="84"/>
      <c r="K52" s="134"/>
      <c r="L52" s="85"/>
      <c r="M52" s="85"/>
      <c r="N52" s="85"/>
      <c r="O52" s="85"/>
      <c r="P52" s="85"/>
    </row>
    <row r="53" spans="1:16" s="136" customFormat="1" ht="31.5">
      <c r="A53" s="163" t="s">
        <v>491</v>
      </c>
      <c r="B53" s="143"/>
      <c r="C53" s="80" t="s">
        <v>492</v>
      </c>
      <c r="D53" s="104" t="s">
        <v>310</v>
      </c>
      <c r="E53" s="140">
        <v>1</v>
      </c>
      <c r="F53" s="121"/>
      <c r="G53" s="85"/>
      <c r="H53" s="83"/>
      <c r="I53" s="121"/>
      <c r="J53" s="121"/>
      <c r="K53" s="134"/>
      <c r="L53" s="85"/>
      <c r="M53" s="85"/>
      <c r="N53" s="85"/>
      <c r="O53" s="85"/>
      <c r="P53" s="85"/>
    </row>
    <row r="54" spans="1:16" s="139" customFormat="1" ht="33" customHeight="1">
      <c r="A54" s="72" t="s">
        <v>493</v>
      </c>
      <c r="B54" s="161"/>
      <c r="C54" s="320" t="s">
        <v>494</v>
      </c>
      <c r="D54" s="320"/>
      <c r="E54" s="320"/>
      <c r="F54" s="320"/>
      <c r="G54" s="320"/>
      <c r="H54" s="320"/>
      <c r="I54" s="77"/>
      <c r="J54" s="77"/>
      <c r="K54" s="138"/>
      <c r="L54" s="78"/>
      <c r="M54" s="78"/>
      <c r="N54" s="78"/>
      <c r="O54" s="78"/>
      <c r="P54" s="78"/>
    </row>
    <row r="55" spans="1:16" s="136" customFormat="1" ht="31.5">
      <c r="A55" s="163" t="s">
        <v>495</v>
      </c>
      <c r="B55" s="143"/>
      <c r="C55" s="80" t="s">
        <v>496</v>
      </c>
      <c r="D55" s="104" t="s">
        <v>310</v>
      </c>
      <c r="E55" s="140">
        <v>2</v>
      </c>
      <c r="F55" s="121"/>
      <c r="G55" s="83"/>
      <c r="H55" s="83"/>
      <c r="I55" s="121"/>
      <c r="J55" s="121"/>
      <c r="K55" s="134"/>
      <c r="L55" s="85"/>
      <c r="M55" s="85"/>
      <c r="N55" s="85"/>
      <c r="O55" s="85"/>
      <c r="P55" s="85"/>
    </row>
    <row r="56" spans="1:16" s="136" customFormat="1" ht="15.75" customHeight="1">
      <c r="A56" s="163" t="s">
        <v>497</v>
      </c>
      <c r="B56" s="143"/>
      <c r="C56" s="80" t="s">
        <v>498</v>
      </c>
      <c r="D56" s="104" t="s">
        <v>499</v>
      </c>
      <c r="E56" s="140">
        <v>340</v>
      </c>
      <c r="F56" s="141"/>
      <c r="G56" s="83"/>
      <c r="H56" s="83"/>
      <c r="I56" s="84"/>
      <c r="J56" s="121"/>
      <c r="K56" s="134"/>
      <c r="L56" s="85"/>
      <c r="M56" s="85"/>
      <c r="N56" s="85"/>
      <c r="O56" s="85"/>
      <c r="P56" s="85"/>
    </row>
    <row r="57" spans="1:16" s="136" customFormat="1" ht="35.25" customHeight="1">
      <c r="A57" s="163" t="s">
        <v>500</v>
      </c>
      <c r="B57" s="143"/>
      <c r="C57" s="80" t="s">
        <v>501</v>
      </c>
      <c r="D57" s="104" t="s">
        <v>310</v>
      </c>
      <c r="E57" s="140">
        <v>2</v>
      </c>
      <c r="F57" s="141"/>
      <c r="G57" s="83"/>
      <c r="H57" s="83"/>
      <c r="I57" s="84"/>
      <c r="J57" s="121"/>
      <c r="K57" s="134"/>
      <c r="L57" s="85"/>
      <c r="M57" s="85"/>
      <c r="N57" s="85"/>
      <c r="O57" s="85"/>
      <c r="P57" s="85"/>
    </row>
    <row r="58" spans="1:16" s="136" customFormat="1" ht="15.75">
      <c r="A58" s="163" t="s">
        <v>502</v>
      </c>
      <c r="B58" s="143"/>
      <c r="C58" s="80" t="s">
        <v>503</v>
      </c>
      <c r="D58" s="104" t="s">
        <v>310</v>
      </c>
      <c r="E58" s="140">
        <v>1</v>
      </c>
      <c r="F58" s="141"/>
      <c r="G58" s="83"/>
      <c r="H58" s="83"/>
      <c r="I58" s="84"/>
      <c r="J58" s="121"/>
      <c r="K58" s="134"/>
      <c r="L58" s="85"/>
      <c r="M58" s="85"/>
      <c r="N58" s="85"/>
      <c r="O58" s="85"/>
      <c r="P58" s="85"/>
    </row>
    <row r="59" spans="1:16" s="136" customFormat="1" ht="15.75">
      <c r="A59" s="163" t="s">
        <v>504</v>
      </c>
      <c r="B59" s="143"/>
      <c r="C59" s="80" t="s">
        <v>505</v>
      </c>
      <c r="D59" s="104" t="s">
        <v>273</v>
      </c>
      <c r="E59" s="140">
        <v>1</v>
      </c>
      <c r="F59" s="141"/>
      <c r="G59" s="83"/>
      <c r="H59" s="83"/>
      <c r="I59" s="84"/>
      <c r="J59" s="121"/>
      <c r="K59" s="134"/>
      <c r="L59" s="85"/>
      <c r="M59" s="85"/>
      <c r="N59" s="85"/>
      <c r="O59" s="85"/>
      <c r="P59" s="85"/>
    </row>
    <row r="60" spans="1:16" s="136" customFormat="1" ht="31.5">
      <c r="A60" s="163" t="s">
        <v>506</v>
      </c>
      <c r="B60" s="143"/>
      <c r="C60" s="80" t="s">
        <v>507</v>
      </c>
      <c r="D60" s="104" t="s">
        <v>273</v>
      </c>
      <c r="E60" s="140">
        <v>1</v>
      </c>
      <c r="F60" s="141"/>
      <c r="G60" s="83"/>
      <c r="H60" s="83"/>
      <c r="I60" s="84"/>
      <c r="J60" s="121"/>
      <c r="K60" s="134"/>
      <c r="L60" s="85"/>
      <c r="M60" s="85"/>
      <c r="N60" s="85"/>
      <c r="O60" s="85"/>
      <c r="P60" s="85"/>
    </row>
    <row r="61" spans="1:16" s="136" customFormat="1" ht="94.5">
      <c r="A61" s="163" t="s">
        <v>508</v>
      </c>
      <c r="B61" s="143"/>
      <c r="C61" s="80" t="s">
        <v>561</v>
      </c>
      <c r="D61" s="104" t="s">
        <v>310</v>
      </c>
      <c r="E61" s="140">
        <v>1</v>
      </c>
      <c r="F61" s="141"/>
      <c r="G61" s="83"/>
      <c r="H61" s="83"/>
      <c r="I61" s="84"/>
      <c r="J61" s="121"/>
      <c r="K61" s="134"/>
      <c r="L61" s="85"/>
      <c r="M61" s="85"/>
      <c r="N61" s="85"/>
      <c r="O61" s="85"/>
      <c r="P61" s="85"/>
    </row>
    <row r="62" spans="1:16" s="139" customFormat="1" ht="16.5" customHeight="1">
      <c r="A62" s="72" t="s">
        <v>562</v>
      </c>
      <c r="B62" s="161"/>
      <c r="C62" s="320" t="s">
        <v>563</v>
      </c>
      <c r="D62" s="320"/>
      <c r="E62" s="320"/>
      <c r="F62" s="137"/>
      <c r="G62" s="78"/>
      <c r="H62" s="76"/>
      <c r="I62" s="77"/>
      <c r="J62" s="77"/>
      <c r="K62" s="138"/>
      <c r="L62" s="78"/>
      <c r="M62" s="78"/>
      <c r="N62" s="78"/>
      <c r="O62" s="78"/>
      <c r="P62" s="78"/>
    </row>
    <row r="63" spans="1:16" s="136" customFormat="1" ht="126">
      <c r="A63" s="163" t="s">
        <v>564</v>
      </c>
      <c r="B63" s="143"/>
      <c r="C63" s="80" t="s">
        <v>565</v>
      </c>
      <c r="D63" s="104" t="s">
        <v>273</v>
      </c>
      <c r="E63" s="140">
        <v>1</v>
      </c>
      <c r="F63" s="121"/>
      <c r="G63" s="83"/>
      <c r="H63" s="83"/>
      <c r="I63" s="121"/>
      <c r="J63" s="121"/>
      <c r="K63" s="134"/>
      <c r="L63" s="85"/>
      <c r="M63" s="85"/>
      <c r="N63" s="85"/>
      <c r="O63" s="85"/>
      <c r="P63" s="85"/>
    </row>
    <row r="64" spans="1:16" s="136" customFormat="1" ht="31.5">
      <c r="A64" s="163" t="s">
        <v>566</v>
      </c>
      <c r="B64" s="143"/>
      <c r="C64" s="80" t="s">
        <v>567</v>
      </c>
      <c r="D64" s="104" t="s">
        <v>310</v>
      </c>
      <c r="E64" s="140">
        <v>1</v>
      </c>
      <c r="F64" s="141"/>
      <c r="G64" s="83"/>
      <c r="H64" s="83"/>
      <c r="I64" s="84"/>
      <c r="J64" s="84"/>
      <c r="K64" s="134"/>
      <c r="L64" s="85"/>
      <c r="M64" s="85"/>
      <c r="N64" s="85"/>
      <c r="O64" s="85"/>
      <c r="P64" s="85"/>
    </row>
    <row r="65" spans="1:16" s="136" customFormat="1" ht="31.5">
      <c r="A65" s="163" t="s">
        <v>568</v>
      </c>
      <c r="B65" s="143"/>
      <c r="C65" s="80" t="s">
        <v>527</v>
      </c>
      <c r="D65" s="104" t="s">
        <v>310</v>
      </c>
      <c r="E65" s="140">
        <v>10</v>
      </c>
      <c r="F65" s="141"/>
      <c r="G65" s="83"/>
      <c r="H65" s="83"/>
      <c r="I65" s="84"/>
      <c r="J65" s="84"/>
      <c r="K65" s="134"/>
      <c r="L65" s="85"/>
      <c r="M65" s="85"/>
      <c r="N65" s="85"/>
      <c r="O65" s="85"/>
      <c r="P65" s="85"/>
    </row>
    <row r="66" spans="1:16" s="136" customFormat="1" ht="15.75">
      <c r="A66" s="163" t="s">
        <v>569</v>
      </c>
      <c r="B66" s="143"/>
      <c r="C66" s="80" t="s">
        <v>570</v>
      </c>
      <c r="D66" s="104" t="s">
        <v>292</v>
      </c>
      <c r="E66" s="140">
        <v>52</v>
      </c>
      <c r="F66" s="83"/>
      <c r="G66" s="83"/>
      <c r="H66" s="84"/>
      <c r="I66" s="84"/>
      <c r="J66" s="84"/>
      <c r="K66" s="134"/>
      <c r="L66" s="85"/>
      <c r="M66" s="85"/>
      <c r="N66" s="85"/>
      <c r="O66" s="85"/>
      <c r="P66" s="85"/>
    </row>
    <row r="67" spans="1:16" s="136" customFormat="1" ht="31.5">
      <c r="A67" s="163" t="s">
        <v>571</v>
      </c>
      <c r="B67" s="143"/>
      <c r="C67" s="80" t="s">
        <v>572</v>
      </c>
      <c r="D67" s="104" t="s">
        <v>310</v>
      </c>
      <c r="E67" s="140">
        <v>2</v>
      </c>
      <c r="F67" s="121"/>
      <c r="G67" s="83"/>
      <c r="H67" s="83"/>
      <c r="I67" s="121"/>
      <c r="J67" s="168"/>
      <c r="K67" s="134"/>
      <c r="L67" s="85"/>
      <c r="M67" s="85"/>
      <c r="N67" s="85"/>
      <c r="O67" s="85"/>
      <c r="P67" s="85"/>
    </row>
    <row r="68" spans="1:16" s="136" customFormat="1" ht="31.5">
      <c r="A68" s="163" t="s">
        <v>573</v>
      </c>
      <c r="B68" s="143"/>
      <c r="C68" s="80" t="s">
        <v>574</v>
      </c>
      <c r="D68" s="104" t="s">
        <v>276</v>
      </c>
      <c r="E68" s="140">
        <v>2</v>
      </c>
      <c r="F68" s="141"/>
      <c r="G68" s="83"/>
      <c r="H68" s="83"/>
      <c r="I68" s="84"/>
      <c r="J68" s="84"/>
      <c r="K68" s="134"/>
      <c r="L68" s="85"/>
      <c r="M68" s="85"/>
      <c r="N68" s="85"/>
      <c r="O68" s="85"/>
      <c r="P68" s="85"/>
    </row>
    <row r="69" spans="1:16" s="136" customFormat="1" ht="31.5">
      <c r="A69" s="163" t="s">
        <v>575</v>
      </c>
      <c r="B69" s="143"/>
      <c r="C69" s="80" t="s">
        <v>576</v>
      </c>
      <c r="D69" s="104" t="s">
        <v>279</v>
      </c>
      <c r="E69" s="140">
        <v>1</v>
      </c>
      <c r="F69" s="141"/>
      <c r="G69" s="83"/>
      <c r="H69" s="83"/>
      <c r="I69" s="84"/>
      <c r="J69" s="84"/>
      <c r="K69" s="134"/>
      <c r="L69" s="85"/>
      <c r="M69" s="85"/>
      <c r="N69" s="85"/>
      <c r="O69" s="85"/>
      <c r="P69" s="85"/>
    </row>
    <row r="70" spans="1:16" s="52" customFormat="1" ht="15.75">
      <c r="A70" s="144"/>
      <c r="B70" s="145"/>
      <c r="C70" s="146" t="s">
        <v>415</v>
      </c>
      <c r="D70" s="147"/>
      <c r="E70" s="148"/>
      <c r="F70" s="149"/>
      <c r="G70" s="149"/>
      <c r="H70" s="149"/>
      <c r="I70" s="149"/>
      <c r="J70" s="149"/>
      <c r="K70" s="149"/>
      <c r="L70" s="150"/>
      <c r="M70" s="150"/>
      <c r="N70" s="150"/>
      <c r="O70" s="150"/>
      <c r="P70" s="150"/>
    </row>
    <row r="71" spans="1:16" s="154" customFormat="1" ht="12.75" customHeight="1">
      <c r="A71" s="151"/>
      <c r="B71" s="152"/>
      <c r="C71" s="317" t="s">
        <v>416</v>
      </c>
      <c r="D71" s="317"/>
      <c r="E71" s="317"/>
      <c r="F71" s="317"/>
      <c r="G71" s="317"/>
      <c r="H71" s="317"/>
      <c r="I71" s="317"/>
      <c r="J71" s="317"/>
      <c r="K71" s="317"/>
      <c r="L71" s="153"/>
      <c r="M71" s="153"/>
      <c r="N71" s="153"/>
      <c r="O71" s="153"/>
      <c r="P71" s="153"/>
    </row>
    <row r="72" spans="1:16" ht="12.75" customHeight="1">
      <c r="A72" s="151"/>
      <c r="B72" s="152"/>
      <c r="C72" s="317" t="s">
        <v>417</v>
      </c>
      <c r="D72" s="317"/>
      <c r="E72" s="317"/>
      <c r="F72" s="317"/>
      <c r="G72" s="317"/>
      <c r="H72" s="317"/>
      <c r="I72" s="317"/>
      <c r="J72" s="317"/>
      <c r="K72" s="317"/>
      <c r="L72" s="153"/>
      <c r="M72" s="153"/>
      <c r="N72" s="153"/>
      <c r="O72" s="153"/>
      <c r="P72" s="153"/>
    </row>
    <row r="73" spans="1:16" s="51" customFormat="1" ht="12.75" customHeight="1">
      <c r="A73" s="318"/>
      <c r="B73" s="318"/>
      <c r="C73" s="318"/>
      <c r="D73" s="155"/>
      <c r="E73" s="156"/>
      <c r="F73" s="157"/>
      <c r="G73" s="157"/>
      <c r="H73" s="157"/>
      <c r="I73" s="157"/>
      <c r="J73" s="157"/>
      <c r="K73" s="157"/>
      <c r="L73" s="157"/>
      <c r="M73" s="157"/>
      <c r="N73" s="157" t="s">
        <v>418</v>
      </c>
      <c r="O73" s="47"/>
      <c r="P73" s="47"/>
    </row>
    <row r="74" spans="1:16" s="51" customFormat="1" ht="15.75">
      <c r="A74" s="86"/>
      <c r="B74" s="86"/>
      <c r="C74" s="86"/>
      <c r="D74" s="86"/>
      <c r="E74" s="86"/>
      <c r="F74" s="158"/>
      <c r="G74" s="158"/>
      <c r="H74" s="50"/>
      <c r="I74" s="50"/>
      <c r="J74" s="50"/>
      <c r="K74" s="50"/>
      <c r="L74" s="50"/>
      <c r="M74" s="50"/>
      <c r="N74" s="50"/>
      <c r="O74" s="50"/>
      <c r="P74" s="50"/>
    </row>
    <row r="75" spans="1:16" s="51" customFormat="1" ht="15.75">
      <c r="A75" s="44" t="s">
        <v>255</v>
      </c>
      <c r="B75" s="45"/>
      <c r="C75" s="46"/>
      <c r="D75" s="44" t="s">
        <v>257</v>
      </c>
      <c r="E75" s="44"/>
      <c r="F75" s="47"/>
      <c r="G75" s="47"/>
      <c r="H75" s="47"/>
      <c r="I75" s="47"/>
      <c r="J75" s="47"/>
      <c r="K75" s="47"/>
      <c r="L75" s="157"/>
      <c r="M75" s="157"/>
      <c r="N75" s="157"/>
      <c r="O75" s="50"/>
      <c r="P75" s="50"/>
    </row>
    <row r="76" spans="1:14" ht="12.75" customHeight="1">
      <c r="A76" s="44"/>
      <c r="B76" s="45"/>
      <c r="C76" s="159" t="s">
        <v>256</v>
      </c>
      <c r="D76" s="44"/>
      <c r="E76" s="44"/>
      <c r="F76" s="315" t="s">
        <v>256</v>
      </c>
      <c r="G76" s="315"/>
      <c r="H76" s="315"/>
      <c r="I76" s="315"/>
      <c r="J76" s="315"/>
      <c r="K76" s="315"/>
      <c r="L76" s="157"/>
      <c r="M76" s="157"/>
      <c r="N76" s="157"/>
    </row>
    <row r="77" spans="1:14" ht="15.75">
      <c r="A77" s="44"/>
      <c r="B77" s="45"/>
      <c r="C77" s="44"/>
      <c r="D77" s="44"/>
      <c r="E77" s="44"/>
      <c r="F77" s="157"/>
      <c r="G77" s="157"/>
      <c r="H77" s="157"/>
      <c r="I77" s="157"/>
      <c r="J77" s="157"/>
      <c r="K77" s="157"/>
      <c r="L77" s="157"/>
      <c r="M77" s="157"/>
      <c r="N77" s="157"/>
    </row>
    <row r="78" spans="1:14" ht="15.75">
      <c r="A78" s="44" t="s">
        <v>258</v>
      </c>
      <c r="B78" s="45"/>
      <c r="C78" s="46"/>
      <c r="D78" s="44"/>
      <c r="E78" s="44"/>
      <c r="F78" s="157"/>
      <c r="G78" s="157"/>
      <c r="H78" s="157"/>
      <c r="I78" s="157"/>
      <c r="J78" s="157"/>
      <c r="K78" s="157"/>
      <c r="L78" s="157"/>
      <c r="M78" s="157"/>
      <c r="N78" s="157"/>
    </row>
    <row r="79" spans="1:6" ht="15.75">
      <c r="A79" s="86"/>
      <c r="B79" s="86"/>
      <c r="C79" s="86"/>
      <c r="D79" s="86"/>
      <c r="E79" s="86"/>
      <c r="F79" s="158"/>
    </row>
  </sheetData>
  <sheetProtection selectLockedCells="1" selectUnlockedCells="1"/>
  <mergeCells count="22">
    <mergeCell ref="A1:B1"/>
    <mergeCell ref="A2:B2"/>
    <mergeCell ref="A3:B3"/>
    <mergeCell ref="F3:H3"/>
    <mergeCell ref="A4:H4"/>
    <mergeCell ref="A5:B5"/>
    <mergeCell ref="A9:G9"/>
    <mergeCell ref="A13:A14"/>
    <mergeCell ref="B13:B14"/>
    <mergeCell ref="C13:C14"/>
    <mergeCell ref="D13:D14"/>
    <mergeCell ref="E13:E14"/>
    <mergeCell ref="F13:K13"/>
    <mergeCell ref="F76:K76"/>
    <mergeCell ref="C62:E62"/>
    <mergeCell ref="C71:K71"/>
    <mergeCell ref="C72:K72"/>
    <mergeCell ref="A73:C73"/>
    <mergeCell ref="L13:P13"/>
    <mergeCell ref="C23:F23"/>
    <mergeCell ref="C31:F31"/>
    <mergeCell ref="C54:H54"/>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5.xml><?xml version="1.0" encoding="utf-8"?>
<worksheet xmlns="http://schemas.openxmlformats.org/spreadsheetml/2006/main" xmlns:r="http://schemas.openxmlformats.org/officeDocument/2006/relationships">
  <sheetPr>
    <tabColor indexed="21"/>
  </sheetPr>
  <dimension ref="A1:P102"/>
  <sheetViews>
    <sheetView zoomScale="85" zoomScaleNormal="85" zoomScalePageLayoutView="0" workbookViewId="0" topLeftCell="A25">
      <selection activeCell="C28" sqref="C28"/>
    </sheetView>
  </sheetViews>
  <sheetFormatPr defaultColWidth="9.140625" defaultRowHeight="12.75"/>
  <cols>
    <col min="1" max="1" width="8.8515625" style="50" customWidth="1"/>
    <col min="2" max="2" width="10.421875" style="50" customWidth="1"/>
    <col min="3" max="3" width="51.28125" style="50" customWidth="1"/>
    <col min="4" max="4" width="10.57421875" style="50" customWidth="1"/>
    <col min="5" max="5" width="9.7109375" style="50" customWidth="1"/>
    <col min="6" max="16" width="8.8515625" style="50" customWidth="1"/>
    <col min="17" max="18" width="11.57421875" style="50" customWidth="1"/>
    <col min="19" max="16384" width="9.140625" style="50" customWidth="1"/>
  </cols>
  <sheetData>
    <row r="1" spans="1:5" s="51" customFormat="1" ht="15.75">
      <c r="A1" s="310"/>
      <c r="B1" s="310"/>
      <c r="C1" s="23"/>
      <c r="E1" s="52"/>
    </row>
    <row r="2" spans="1:7" s="51" customFormat="1" ht="15.75">
      <c r="A2" s="311"/>
      <c r="B2" s="311"/>
      <c r="C2" s="55"/>
      <c r="E2" s="52"/>
      <c r="G2" s="54" t="s">
        <v>577</v>
      </c>
    </row>
    <row r="3" spans="1:9" s="51" customFormat="1" ht="15.75">
      <c r="A3" s="311"/>
      <c r="B3" s="311"/>
      <c r="C3" s="56"/>
      <c r="E3" s="52"/>
      <c r="F3" s="169" t="s">
        <v>578</v>
      </c>
      <c r="I3" s="57"/>
    </row>
    <row r="4" spans="2:16" s="51" customFormat="1" ht="15.75">
      <c r="B4" s="53"/>
      <c r="C4" s="58"/>
      <c r="D4" s="53"/>
      <c r="E4" s="53"/>
      <c r="F4" s="53"/>
      <c r="H4" s="53"/>
      <c r="I4" s="53"/>
      <c r="J4" s="53"/>
      <c r="K4" s="53"/>
      <c r="L4" s="53"/>
      <c r="M4" s="53"/>
      <c r="N4" s="53"/>
      <c r="O4" s="53"/>
      <c r="P4" s="53"/>
    </row>
    <row r="5" spans="1:16" s="51" customFormat="1" ht="15.75">
      <c r="A5" s="61"/>
      <c r="B5" s="61"/>
      <c r="C5" s="62"/>
      <c r="D5" s="63"/>
      <c r="E5" s="170"/>
      <c r="F5" s="59"/>
      <c r="G5" s="59"/>
      <c r="H5" s="59"/>
      <c r="I5" s="59"/>
      <c r="J5" s="59"/>
      <c r="K5" s="59"/>
      <c r="L5" s="59"/>
      <c r="M5" s="59"/>
      <c r="N5" s="59"/>
      <c r="O5" s="59"/>
      <c r="P5" s="59"/>
    </row>
    <row r="6" spans="1:16" s="51" customFormat="1" ht="12.75" customHeight="1">
      <c r="A6" s="299" t="s">
        <v>213</v>
      </c>
      <c r="B6" s="299"/>
      <c r="C6" s="299"/>
      <c r="D6" s="299"/>
      <c r="E6" s="299"/>
      <c r="F6" s="299"/>
      <c r="G6" s="299"/>
      <c r="H6" s="299"/>
      <c r="I6" s="59"/>
      <c r="J6" s="59"/>
      <c r="K6" s="59"/>
      <c r="L6" s="59"/>
      <c r="M6" s="59"/>
      <c r="N6" s="59"/>
      <c r="O6" s="59"/>
      <c r="P6" s="59"/>
    </row>
    <row r="7" spans="1:16" s="51" customFormat="1" ht="12.75" customHeight="1">
      <c r="A7" s="299" t="s">
        <v>214</v>
      </c>
      <c r="B7" s="299"/>
      <c r="C7" s="7"/>
      <c r="D7" s="7"/>
      <c r="E7" s="7"/>
      <c r="F7" s="7"/>
      <c r="G7" s="7"/>
      <c r="H7" s="7"/>
      <c r="I7" s="60"/>
      <c r="J7" s="60"/>
      <c r="K7" s="60"/>
      <c r="L7" s="60"/>
      <c r="M7" s="60"/>
      <c r="N7" s="60"/>
      <c r="O7" s="60"/>
      <c r="P7" s="59"/>
    </row>
    <row r="8" spans="1:16" s="51" customFormat="1" ht="15.75">
      <c r="A8" s="24" t="s">
        <v>215</v>
      </c>
      <c r="B8" s="7"/>
      <c r="C8" s="7"/>
      <c r="D8" s="7"/>
      <c r="E8" s="7"/>
      <c r="F8" s="7"/>
      <c r="G8" s="7"/>
      <c r="H8" s="7"/>
      <c r="I8" s="60"/>
      <c r="J8" s="60"/>
      <c r="K8" s="60"/>
      <c r="L8" s="60"/>
      <c r="M8" s="60"/>
      <c r="N8" s="60"/>
      <c r="O8" s="60"/>
      <c r="P8" s="59"/>
    </row>
    <row r="9" spans="1:16" s="51" customFormat="1" ht="15.75">
      <c r="A9" s="24" t="s">
        <v>229</v>
      </c>
      <c r="B9" s="24"/>
      <c r="C9" s="24"/>
      <c r="D9" s="24"/>
      <c r="E9" s="24"/>
      <c r="F9" s="24"/>
      <c r="G9" s="24"/>
      <c r="H9" s="24"/>
      <c r="I9" s="60"/>
      <c r="J9" s="60"/>
      <c r="K9" s="60"/>
      <c r="L9" s="60"/>
      <c r="M9" s="60"/>
      <c r="N9" s="60"/>
      <c r="O9" s="60"/>
      <c r="P9" s="59"/>
    </row>
    <row r="10" spans="1:16" s="51" customFormat="1" ht="15.75">
      <c r="A10" s="8" t="s">
        <v>216</v>
      </c>
      <c r="B10" s="8"/>
      <c r="C10" s="8"/>
      <c r="D10" s="8"/>
      <c r="E10" s="8"/>
      <c r="F10" s="8"/>
      <c r="G10" s="8"/>
      <c r="H10" s="25"/>
      <c r="I10" s="60"/>
      <c r="J10" s="60"/>
      <c r="K10" s="60"/>
      <c r="L10" s="60"/>
      <c r="M10" s="60"/>
      <c r="N10" s="60"/>
      <c r="O10" s="60"/>
      <c r="P10" s="59"/>
    </row>
    <row r="11" spans="1:16" s="51" customFormat="1" ht="35.25" customHeight="1">
      <c r="A11" s="294" t="s">
        <v>957</v>
      </c>
      <c r="B11" s="294"/>
      <c r="C11" s="294"/>
      <c r="D11" s="294"/>
      <c r="E11" s="294"/>
      <c r="F11" s="294"/>
      <c r="G11" s="294"/>
      <c r="H11" s="8"/>
      <c r="I11" s="60"/>
      <c r="J11" s="60"/>
      <c r="K11" s="60"/>
      <c r="L11" s="60"/>
      <c r="M11" s="60"/>
      <c r="N11" s="60"/>
      <c r="O11" s="60"/>
      <c r="P11" s="60"/>
    </row>
    <row r="12" spans="1:16" s="51" customFormat="1" ht="15.75">
      <c r="A12" s="61"/>
      <c r="B12" s="61"/>
      <c r="C12" s="62"/>
      <c r="D12" s="63"/>
      <c r="E12" s="64"/>
      <c r="F12" s="57"/>
      <c r="G12" s="57"/>
      <c r="H12" s="57"/>
      <c r="I12" s="57"/>
      <c r="J12" s="57"/>
      <c r="K12" s="57"/>
      <c r="L12" s="57"/>
      <c r="M12" s="57"/>
      <c r="N12" s="57"/>
      <c r="O12" s="57"/>
      <c r="P12" s="57"/>
    </row>
    <row r="13" spans="1:16" s="51" customFormat="1" ht="15.75">
      <c r="A13" s="61"/>
      <c r="B13" s="61"/>
      <c r="C13" s="62"/>
      <c r="D13" s="11"/>
      <c r="E13" s="57"/>
      <c r="F13" s="67"/>
      <c r="G13" s="59"/>
      <c r="H13" s="59"/>
      <c r="I13" s="59"/>
      <c r="J13" s="59"/>
      <c r="K13" s="57"/>
      <c r="L13" s="68" t="s">
        <v>261</v>
      </c>
      <c r="N13" s="69"/>
      <c r="O13" s="50"/>
      <c r="P13" s="57"/>
    </row>
    <row r="14" spans="1:16" s="51" customFormat="1" ht="12.75" customHeight="1">
      <c r="A14" s="313" t="s">
        <v>217</v>
      </c>
      <c r="B14" s="313" t="s">
        <v>262</v>
      </c>
      <c r="C14" s="313" t="s">
        <v>263</v>
      </c>
      <c r="D14" s="314" t="s">
        <v>264</v>
      </c>
      <c r="E14" s="314" t="s">
        <v>265</v>
      </c>
      <c r="F14" s="313" t="s">
        <v>266</v>
      </c>
      <c r="G14" s="313"/>
      <c r="H14" s="313"/>
      <c r="I14" s="313"/>
      <c r="J14" s="313"/>
      <c r="K14" s="313"/>
      <c r="L14" s="313" t="s">
        <v>267</v>
      </c>
      <c r="M14" s="313"/>
      <c r="N14" s="313"/>
      <c r="O14" s="313"/>
      <c r="P14" s="313"/>
    </row>
    <row r="15" spans="1:16" ht="97.5" customHeight="1">
      <c r="A15" s="313"/>
      <c r="B15" s="313"/>
      <c r="C15" s="313"/>
      <c r="D15" s="314"/>
      <c r="E15" s="314"/>
      <c r="F15" s="285" t="s">
        <v>972</v>
      </c>
      <c r="G15" s="285" t="s">
        <v>963</v>
      </c>
      <c r="H15" s="285" t="s">
        <v>966</v>
      </c>
      <c r="I15" s="285" t="s">
        <v>967</v>
      </c>
      <c r="J15" s="285" t="s">
        <v>968</v>
      </c>
      <c r="K15" s="285" t="s">
        <v>969</v>
      </c>
      <c r="L15" s="285" t="s">
        <v>970</v>
      </c>
      <c r="M15" s="285" t="s">
        <v>966</v>
      </c>
      <c r="N15" s="285" t="s">
        <v>967</v>
      </c>
      <c r="O15" s="285" t="s">
        <v>971</v>
      </c>
      <c r="P15" s="285" t="s">
        <v>962</v>
      </c>
    </row>
    <row r="16" spans="1:16" ht="15.75">
      <c r="A16" s="71">
        <v>1</v>
      </c>
      <c r="B16" s="71">
        <v>2</v>
      </c>
      <c r="C16" s="71">
        <v>3</v>
      </c>
      <c r="D16" s="71">
        <v>4</v>
      </c>
      <c r="E16" s="71">
        <v>5</v>
      </c>
      <c r="F16" s="71">
        <v>6</v>
      </c>
      <c r="G16" s="71">
        <v>7</v>
      </c>
      <c r="H16" s="71">
        <v>8</v>
      </c>
      <c r="I16" s="71">
        <v>9</v>
      </c>
      <c r="J16" s="71">
        <v>10</v>
      </c>
      <c r="K16" s="71">
        <v>11</v>
      </c>
      <c r="L16" s="71">
        <v>12</v>
      </c>
      <c r="M16" s="71">
        <v>13</v>
      </c>
      <c r="N16" s="71">
        <v>14</v>
      </c>
      <c r="O16" s="71">
        <v>15</v>
      </c>
      <c r="P16" s="71">
        <v>16</v>
      </c>
    </row>
    <row r="17" spans="1:16" ht="17.25" customHeight="1">
      <c r="A17" s="72" t="s">
        <v>268</v>
      </c>
      <c r="B17" s="171"/>
      <c r="C17" s="320" t="s">
        <v>579</v>
      </c>
      <c r="D17" s="320"/>
      <c r="E17" s="320"/>
      <c r="F17" s="320"/>
      <c r="G17" s="78"/>
      <c r="H17" s="76"/>
      <c r="I17" s="77"/>
      <c r="J17" s="77"/>
      <c r="K17" s="138"/>
      <c r="L17" s="78"/>
      <c r="M17" s="78"/>
      <c r="N17" s="78"/>
      <c r="O17" s="78"/>
      <c r="P17" s="78"/>
    </row>
    <row r="18" spans="1:16" ht="31.5">
      <c r="A18" s="163" t="s">
        <v>269</v>
      </c>
      <c r="B18" s="143"/>
      <c r="C18" s="80" t="s">
        <v>580</v>
      </c>
      <c r="D18" s="104" t="s">
        <v>310</v>
      </c>
      <c r="E18" s="140">
        <v>1</v>
      </c>
      <c r="F18" s="141"/>
      <c r="G18" s="85"/>
      <c r="H18" s="83"/>
      <c r="I18" s="84"/>
      <c r="J18" s="84"/>
      <c r="K18" s="134"/>
      <c r="L18" s="85"/>
      <c r="M18" s="85"/>
      <c r="N18" s="85"/>
      <c r="O18" s="85"/>
      <c r="P18" s="85"/>
    </row>
    <row r="19" spans="1:16" ht="15.75">
      <c r="A19" s="163" t="s">
        <v>296</v>
      </c>
      <c r="B19" s="143"/>
      <c r="C19" s="80" t="s">
        <v>581</v>
      </c>
      <c r="D19" s="104" t="s">
        <v>310</v>
      </c>
      <c r="E19" s="140">
        <v>2</v>
      </c>
      <c r="F19" s="141"/>
      <c r="G19" s="85"/>
      <c r="H19" s="83"/>
      <c r="I19" s="84"/>
      <c r="J19" s="84"/>
      <c r="K19" s="134"/>
      <c r="L19" s="85"/>
      <c r="M19" s="85"/>
      <c r="N19" s="85"/>
      <c r="O19" s="85"/>
      <c r="P19" s="85"/>
    </row>
    <row r="20" spans="1:16" ht="15.75">
      <c r="A20" s="163" t="s">
        <v>306</v>
      </c>
      <c r="B20" s="143"/>
      <c r="C20" s="80" t="s">
        <v>582</v>
      </c>
      <c r="D20" s="104" t="s">
        <v>310</v>
      </c>
      <c r="E20" s="140">
        <v>15</v>
      </c>
      <c r="F20" s="141"/>
      <c r="G20" s="85"/>
      <c r="H20" s="83"/>
      <c r="I20" s="84"/>
      <c r="J20" s="84"/>
      <c r="K20" s="134"/>
      <c r="L20" s="85"/>
      <c r="M20" s="85"/>
      <c r="N20" s="85"/>
      <c r="O20" s="85"/>
      <c r="P20" s="85"/>
    </row>
    <row r="21" spans="1:16" ht="15.75">
      <c r="A21" s="163" t="s">
        <v>314</v>
      </c>
      <c r="B21" s="143"/>
      <c r="C21" s="80" t="s">
        <v>583</v>
      </c>
      <c r="D21" s="104" t="s">
        <v>310</v>
      </c>
      <c r="E21" s="140">
        <v>1</v>
      </c>
      <c r="F21" s="141"/>
      <c r="G21" s="85"/>
      <c r="H21" s="83"/>
      <c r="I21" s="84"/>
      <c r="J21" s="84"/>
      <c r="K21" s="134"/>
      <c r="L21" s="85"/>
      <c r="M21" s="85"/>
      <c r="N21" s="85"/>
      <c r="O21" s="85"/>
      <c r="P21" s="85"/>
    </row>
    <row r="22" spans="1:16" ht="15.75">
      <c r="A22" s="163" t="s">
        <v>335</v>
      </c>
      <c r="B22" s="143"/>
      <c r="C22" s="80" t="s">
        <v>584</v>
      </c>
      <c r="D22" s="104" t="s">
        <v>310</v>
      </c>
      <c r="E22" s="140">
        <v>1</v>
      </c>
      <c r="F22" s="141"/>
      <c r="G22" s="85"/>
      <c r="H22" s="83"/>
      <c r="I22" s="84"/>
      <c r="J22" s="84"/>
      <c r="K22" s="134"/>
      <c r="L22" s="85"/>
      <c r="M22" s="85"/>
      <c r="N22" s="85"/>
      <c r="O22" s="85"/>
      <c r="P22" s="85"/>
    </row>
    <row r="23" spans="1:16" ht="131.25" customHeight="1">
      <c r="A23" s="163" t="s">
        <v>346</v>
      </c>
      <c r="B23" s="143"/>
      <c r="C23" s="80" t="s">
        <v>585</v>
      </c>
      <c r="D23" s="104" t="s">
        <v>310</v>
      </c>
      <c r="E23" s="140">
        <v>2</v>
      </c>
      <c r="F23" s="141"/>
      <c r="G23" s="85"/>
      <c r="H23" s="83"/>
      <c r="I23" s="84"/>
      <c r="J23" s="84"/>
      <c r="K23" s="134"/>
      <c r="L23" s="85"/>
      <c r="M23" s="85"/>
      <c r="N23" s="85"/>
      <c r="O23" s="85"/>
      <c r="P23" s="85"/>
    </row>
    <row r="24" spans="1:16" ht="130.5" customHeight="1">
      <c r="A24" s="163" t="s">
        <v>365</v>
      </c>
      <c r="B24" s="143"/>
      <c r="C24" s="80" t="s">
        <v>586</v>
      </c>
      <c r="D24" s="104" t="s">
        <v>310</v>
      </c>
      <c r="E24" s="140">
        <v>1</v>
      </c>
      <c r="F24" s="141"/>
      <c r="G24" s="85"/>
      <c r="H24" s="83"/>
      <c r="I24" s="84"/>
      <c r="J24" s="84"/>
      <c r="K24" s="134"/>
      <c r="L24" s="85"/>
      <c r="M24" s="85"/>
      <c r="N24" s="85"/>
      <c r="O24" s="85"/>
      <c r="P24" s="85"/>
    </row>
    <row r="25" spans="1:16" ht="63">
      <c r="A25" s="163" t="s">
        <v>386</v>
      </c>
      <c r="B25" s="143"/>
      <c r="C25" s="80" t="s">
        <v>587</v>
      </c>
      <c r="D25" s="104" t="s">
        <v>273</v>
      </c>
      <c r="E25" s="140">
        <v>1</v>
      </c>
      <c r="F25" s="121"/>
      <c r="G25" s="83"/>
      <c r="H25" s="83"/>
      <c r="I25" s="121"/>
      <c r="J25" s="121"/>
      <c r="K25" s="134"/>
      <c r="L25" s="85"/>
      <c r="M25" s="85"/>
      <c r="N25" s="85"/>
      <c r="O25" s="85"/>
      <c r="P25" s="85"/>
    </row>
    <row r="26" spans="1:16" ht="144.75" customHeight="1">
      <c r="A26" s="163" t="s">
        <v>408</v>
      </c>
      <c r="B26" s="143"/>
      <c r="C26" s="80" t="s">
        <v>588</v>
      </c>
      <c r="D26" s="104" t="s">
        <v>273</v>
      </c>
      <c r="E26" s="140">
        <v>1</v>
      </c>
      <c r="F26" s="121"/>
      <c r="G26" s="83"/>
      <c r="H26" s="83"/>
      <c r="I26" s="121"/>
      <c r="J26" s="121"/>
      <c r="K26" s="134"/>
      <c r="L26" s="85"/>
      <c r="M26" s="85"/>
      <c r="N26" s="85"/>
      <c r="O26" s="85"/>
      <c r="P26" s="85"/>
    </row>
    <row r="27" spans="1:16" ht="47.25">
      <c r="A27" s="163" t="s">
        <v>589</v>
      </c>
      <c r="B27" s="143"/>
      <c r="C27" s="80" t="s">
        <v>980</v>
      </c>
      <c r="D27" s="104" t="s">
        <v>273</v>
      </c>
      <c r="E27" s="291">
        <v>1</v>
      </c>
      <c r="F27" s="84"/>
      <c r="G27" s="83"/>
      <c r="H27" s="83"/>
      <c r="I27" s="84"/>
      <c r="J27" s="121"/>
      <c r="K27" s="134"/>
      <c r="L27" s="85"/>
      <c r="M27" s="85"/>
      <c r="N27" s="85"/>
      <c r="O27" s="85"/>
      <c r="P27" s="85"/>
    </row>
    <row r="28" spans="1:16" ht="15.75">
      <c r="A28" s="163" t="s">
        <v>590</v>
      </c>
      <c r="B28" s="79"/>
      <c r="C28" s="172" t="s">
        <v>591</v>
      </c>
      <c r="D28" s="104"/>
      <c r="E28" s="140"/>
      <c r="F28" s="141"/>
      <c r="G28" s="85"/>
      <c r="H28" s="83"/>
      <c r="I28" s="84"/>
      <c r="J28" s="84"/>
      <c r="K28" s="134"/>
      <c r="L28" s="85"/>
      <c r="M28" s="85"/>
      <c r="N28" s="85"/>
      <c r="O28" s="85"/>
      <c r="P28" s="85"/>
    </row>
    <row r="29" spans="1:16" ht="110.25">
      <c r="A29" s="163" t="s">
        <v>592</v>
      </c>
      <c r="B29" s="143"/>
      <c r="C29" s="80" t="s">
        <v>593</v>
      </c>
      <c r="D29" s="104" t="s">
        <v>310</v>
      </c>
      <c r="E29" s="140">
        <v>1</v>
      </c>
      <c r="F29" s="141"/>
      <c r="G29" s="85"/>
      <c r="H29" s="83"/>
      <c r="I29" s="84"/>
      <c r="J29" s="84"/>
      <c r="K29" s="134"/>
      <c r="L29" s="85"/>
      <c r="M29" s="85"/>
      <c r="N29" s="85"/>
      <c r="O29" s="85"/>
      <c r="P29" s="85"/>
    </row>
    <row r="30" spans="1:16" ht="15.75">
      <c r="A30" s="163" t="s">
        <v>594</v>
      </c>
      <c r="B30" s="143"/>
      <c r="C30" s="80" t="s">
        <v>595</v>
      </c>
      <c r="D30" s="104" t="s">
        <v>310</v>
      </c>
      <c r="E30" s="140">
        <v>1</v>
      </c>
      <c r="F30" s="141"/>
      <c r="G30" s="85"/>
      <c r="H30" s="83"/>
      <c r="I30" s="84"/>
      <c r="J30" s="84"/>
      <c r="K30" s="134"/>
      <c r="L30" s="85"/>
      <c r="M30" s="85"/>
      <c r="N30" s="85"/>
      <c r="O30" s="85"/>
      <c r="P30" s="85"/>
    </row>
    <row r="31" spans="1:16" ht="15.75">
      <c r="A31" s="163" t="s">
        <v>596</v>
      </c>
      <c r="B31" s="79"/>
      <c r="C31" s="172" t="s">
        <v>597</v>
      </c>
      <c r="D31" s="104"/>
      <c r="E31" s="140"/>
      <c r="F31" s="141"/>
      <c r="G31" s="85"/>
      <c r="H31" s="83"/>
      <c r="I31" s="84"/>
      <c r="J31" s="84"/>
      <c r="K31" s="134"/>
      <c r="L31" s="85"/>
      <c r="M31" s="85"/>
      <c r="N31" s="85"/>
      <c r="O31" s="85"/>
      <c r="P31" s="85"/>
    </row>
    <row r="32" spans="1:16" s="52" customFormat="1" ht="110.25">
      <c r="A32" s="163" t="s">
        <v>598</v>
      </c>
      <c r="B32" s="143"/>
      <c r="C32" s="80" t="s">
        <v>599</v>
      </c>
      <c r="D32" s="104" t="s">
        <v>273</v>
      </c>
      <c r="E32" s="140">
        <v>1</v>
      </c>
      <c r="F32" s="121"/>
      <c r="G32" s="83"/>
      <c r="H32" s="83"/>
      <c r="I32" s="121"/>
      <c r="J32" s="121"/>
      <c r="K32" s="134"/>
      <c r="L32" s="85"/>
      <c r="M32" s="85"/>
      <c r="N32" s="85"/>
      <c r="O32" s="85"/>
      <c r="P32" s="85"/>
    </row>
    <row r="33" spans="1:16" s="154" customFormat="1" ht="60.75" customHeight="1">
      <c r="A33" s="163" t="s">
        <v>600</v>
      </c>
      <c r="B33" s="143"/>
      <c r="C33" s="80" t="s">
        <v>555</v>
      </c>
      <c r="D33" s="104" t="s">
        <v>273</v>
      </c>
      <c r="E33" s="140">
        <v>1</v>
      </c>
      <c r="F33" s="141"/>
      <c r="G33" s="85"/>
      <c r="H33" s="83"/>
      <c r="I33" s="84"/>
      <c r="J33" s="84"/>
      <c r="K33" s="134"/>
      <c r="L33" s="85"/>
      <c r="M33" s="85"/>
      <c r="N33" s="85"/>
      <c r="O33" s="85"/>
      <c r="P33" s="85"/>
    </row>
    <row r="34" spans="1:16" ht="17.25" customHeight="1">
      <c r="A34" s="163" t="s">
        <v>601</v>
      </c>
      <c r="B34" s="79"/>
      <c r="C34" s="322" t="s">
        <v>602</v>
      </c>
      <c r="D34" s="322"/>
      <c r="E34" s="322"/>
      <c r="F34" s="141"/>
      <c r="G34" s="85"/>
      <c r="H34" s="83"/>
      <c r="I34" s="84"/>
      <c r="J34" s="84"/>
      <c r="K34" s="134"/>
      <c r="L34" s="85"/>
      <c r="M34" s="85"/>
      <c r="N34" s="85"/>
      <c r="O34" s="85"/>
      <c r="P34" s="85"/>
    </row>
    <row r="35" spans="1:16" s="51" customFormat="1" ht="15.75">
      <c r="A35" s="163" t="s">
        <v>603</v>
      </c>
      <c r="B35" s="143"/>
      <c r="C35" s="80" t="s">
        <v>604</v>
      </c>
      <c r="D35" s="104" t="s">
        <v>276</v>
      </c>
      <c r="E35" s="140">
        <v>3</v>
      </c>
      <c r="F35" s="141"/>
      <c r="G35" s="83"/>
      <c r="H35" s="83"/>
      <c r="I35" s="84"/>
      <c r="J35" s="84"/>
      <c r="K35" s="134"/>
      <c r="L35" s="85"/>
      <c r="M35" s="85"/>
      <c r="N35" s="85"/>
      <c r="O35" s="85"/>
      <c r="P35" s="85"/>
    </row>
    <row r="36" spans="1:16" s="51" customFormat="1" ht="47.25">
      <c r="A36" s="163" t="s">
        <v>605</v>
      </c>
      <c r="B36" s="143"/>
      <c r="C36" s="80" t="s">
        <v>979</v>
      </c>
      <c r="D36" s="104" t="s">
        <v>273</v>
      </c>
      <c r="E36" s="291">
        <v>1</v>
      </c>
      <c r="F36" s="84"/>
      <c r="G36" s="83"/>
      <c r="H36" s="83"/>
      <c r="I36" s="84"/>
      <c r="J36" s="121"/>
      <c r="K36" s="134"/>
      <c r="L36" s="85"/>
      <c r="M36" s="85"/>
      <c r="N36" s="85"/>
      <c r="O36" s="85"/>
      <c r="P36" s="85"/>
    </row>
    <row r="37" spans="1:16" s="51" customFormat="1" ht="12.75" customHeight="1">
      <c r="A37" s="163" t="s">
        <v>606</v>
      </c>
      <c r="B37" s="79"/>
      <c r="C37" s="322" t="s">
        <v>602</v>
      </c>
      <c r="D37" s="322"/>
      <c r="E37" s="322"/>
      <c r="F37" s="173"/>
      <c r="G37" s="174"/>
      <c r="H37" s="174"/>
      <c r="I37" s="173"/>
      <c r="J37" s="175"/>
      <c r="K37" s="176"/>
      <c r="L37" s="177"/>
      <c r="M37" s="177"/>
      <c r="N37" s="177"/>
      <c r="O37" s="177"/>
      <c r="P37" s="177"/>
    </row>
    <row r="38" spans="1:16" ht="15.75">
      <c r="A38" s="163" t="s">
        <v>607</v>
      </c>
      <c r="B38" s="143"/>
      <c r="C38" s="80" t="s">
        <v>608</v>
      </c>
      <c r="D38" s="104" t="s">
        <v>609</v>
      </c>
      <c r="E38" s="140">
        <v>1</v>
      </c>
      <c r="F38" s="84"/>
      <c r="G38" s="83"/>
      <c r="H38" s="83"/>
      <c r="I38" s="84"/>
      <c r="J38" s="121"/>
      <c r="K38" s="134"/>
      <c r="L38" s="85"/>
      <c r="M38" s="85"/>
      <c r="N38" s="85"/>
      <c r="O38" s="85"/>
      <c r="P38" s="85"/>
    </row>
    <row r="39" spans="1:16" ht="31.5" customHeight="1">
      <c r="A39" s="72" t="s">
        <v>430</v>
      </c>
      <c r="B39" s="171"/>
      <c r="C39" s="320" t="s">
        <v>610</v>
      </c>
      <c r="D39" s="320"/>
      <c r="E39" s="320"/>
      <c r="F39" s="320"/>
      <c r="G39" s="320"/>
      <c r="H39" s="320"/>
      <c r="I39" s="320"/>
      <c r="J39" s="320"/>
      <c r="K39" s="320"/>
      <c r="L39" s="320"/>
      <c r="M39" s="320"/>
      <c r="N39" s="320"/>
      <c r="O39" s="320"/>
      <c r="P39" s="320"/>
    </row>
    <row r="40" spans="1:16" ht="51.75" customHeight="1">
      <c r="A40" s="163" t="s">
        <v>432</v>
      </c>
      <c r="B40" s="143"/>
      <c r="C40" s="80" t="s">
        <v>611</v>
      </c>
      <c r="D40" s="104" t="s">
        <v>279</v>
      </c>
      <c r="E40" s="140">
        <v>69</v>
      </c>
      <c r="F40" s="83"/>
      <c r="G40" s="83"/>
      <c r="H40" s="83"/>
      <c r="I40" s="84"/>
      <c r="J40" s="121"/>
      <c r="K40" s="134"/>
      <c r="L40" s="85"/>
      <c r="M40" s="85"/>
      <c r="N40" s="85"/>
      <c r="O40" s="85"/>
      <c r="P40" s="85"/>
    </row>
    <row r="41" spans="1:16" ht="47.25">
      <c r="A41" s="163" t="s">
        <v>435</v>
      </c>
      <c r="B41" s="143"/>
      <c r="C41" s="80" t="s">
        <v>612</v>
      </c>
      <c r="D41" s="104" t="s">
        <v>279</v>
      </c>
      <c r="E41" s="140">
        <v>582</v>
      </c>
      <c r="F41" s="83"/>
      <c r="G41" s="83"/>
      <c r="H41" s="83"/>
      <c r="I41" s="84"/>
      <c r="J41" s="121"/>
      <c r="K41" s="134"/>
      <c r="L41" s="85"/>
      <c r="M41" s="85"/>
      <c r="N41" s="85"/>
      <c r="O41" s="85"/>
      <c r="P41" s="85"/>
    </row>
    <row r="42" spans="1:16" ht="31.5">
      <c r="A42" s="163" t="s">
        <v>437</v>
      </c>
      <c r="B42" s="143"/>
      <c r="C42" s="80" t="s">
        <v>613</v>
      </c>
      <c r="D42" s="104" t="s">
        <v>434</v>
      </c>
      <c r="E42" s="140">
        <v>523</v>
      </c>
      <c r="F42" s="121"/>
      <c r="G42" s="83"/>
      <c r="H42" s="83"/>
      <c r="I42" s="84"/>
      <c r="J42" s="121"/>
      <c r="K42" s="134"/>
      <c r="L42" s="85"/>
      <c r="M42" s="85"/>
      <c r="N42" s="85"/>
      <c r="O42" s="85"/>
      <c r="P42" s="85"/>
    </row>
    <row r="43" spans="1:16" ht="15.75">
      <c r="A43" s="163" t="s">
        <v>439</v>
      </c>
      <c r="B43" s="143"/>
      <c r="C43" s="80" t="s">
        <v>614</v>
      </c>
      <c r="D43" s="104" t="s">
        <v>434</v>
      </c>
      <c r="E43" s="140">
        <v>117</v>
      </c>
      <c r="F43" s="141"/>
      <c r="G43" s="85"/>
      <c r="H43" s="83"/>
      <c r="I43" s="84"/>
      <c r="J43" s="84"/>
      <c r="K43" s="134"/>
      <c r="L43" s="85"/>
      <c r="M43" s="85"/>
      <c r="N43" s="85"/>
      <c r="O43" s="85"/>
      <c r="P43" s="85"/>
    </row>
    <row r="44" spans="1:16" ht="15.75">
      <c r="A44" s="163" t="s">
        <v>441</v>
      </c>
      <c r="B44" s="143"/>
      <c r="C44" s="80" t="s">
        <v>615</v>
      </c>
      <c r="D44" s="104" t="s">
        <v>279</v>
      </c>
      <c r="E44" s="140">
        <v>7</v>
      </c>
      <c r="F44" s="141"/>
      <c r="G44" s="85"/>
      <c r="H44" s="83"/>
      <c r="I44" s="84"/>
      <c r="J44" s="84"/>
      <c r="K44" s="134"/>
      <c r="L44" s="85"/>
      <c r="M44" s="85"/>
      <c r="N44" s="85"/>
      <c r="O44" s="85"/>
      <c r="P44" s="85"/>
    </row>
    <row r="45" spans="1:16" ht="15.75">
      <c r="A45" s="163" t="s">
        <v>442</v>
      </c>
      <c r="B45" s="143"/>
      <c r="C45" s="80" t="s">
        <v>616</v>
      </c>
      <c r="D45" s="104" t="s">
        <v>434</v>
      </c>
      <c r="E45" s="140">
        <v>4</v>
      </c>
      <c r="F45" s="141"/>
      <c r="G45" s="85"/>
      <c r="H45" s="83"/>
      <c r="I45" s="84"/>
      <c r="J45" s="84"/>
      <c r="K45" s="134"/>
      <c r="L45" s="85"/>
      <c r="M45" s="85"/>
      <c r="N45" s="85"/>
      <c r="O45" s="85"/>
      <c r="P45" s="85"/>
    </row>
    <row r="46" spans="1:16" ht="47.25">
      <c r="A46" s="163" t="s">
        <v>445</v>
      </c>
      <c r="B46" s="143"/>
      <c r="C46" s="80" t="s">
        <v>617</v>
      </c>
      <c r="D46" s="104" t="s">
        <v>310</v>
      </c>
      <c r="E46" s="140">
        <v>2</v>
      </c>
      <c r="F46" s="84"/>
      <c r="G46" s="83"/>
      <c r="H46" s="83"/>
      <c r="I46" s="121"/>
      <c r="J46" s="121"/>
      <c r="K46" s="134"/>
      <c r="L46" s="85"/>
      <c r="M46" s="85"/>
      <c r="N46" s="85"/>
      <c r="O46" s="85"/>
      <c r="P46" s="85"/>
    </row>
    <row r="47" spans="1:16" ht="51" customHeight="1">
      <c r="A47" s="163" t="s">
        <v>618</v>
      </c>
      <c r="B47" s="143"/>
      <c r="C47" s="80" t="s">
        <v>619</v>
      </c>
      <c r="D47" s="104" t="s">
        <v>620</v>
      </c>
      <c r="E47" s="140">
        <v>13</v>
      </c>
      <c r="F47" s="166"/>
      <c r="G47" s="83"/>
      <c r="H47" s="83"/>
      <c r="I47" s="166"/>
      <c r="J47" s="165"/>
      <c r="K47" s="134"/>
      <c r="L47" s="85"/>
      <c r="M47" s="85"/>
      <c r="N47" s="85"/>
      <c r="O47" s="85"/>
      <c r="P47" s="85"/>
    </row>
    <row r="48" spans="1:16" ht="31.5">
      <c r="A48" s="163" t="s">
        <v>621</v>
      </c>
      <c r="B48" s="143"/>
      <c r="C48" s="80" t="s">
        <v>528</v>
      </c>
      <c r="D48" s="104" t="s">
        <v>310</v>
      </c>
      <c r="E48" s="140">
        <v>1</v>
      </c>
      <c r="F48" s="83"/>
      <c r="G48" s="83"/>
      <c r="H48" s="83"/>
      <c r="I48" s="121"/>
      <c r="J48" s="84"/>
      <c r="K48" s="134"/>
      <c r="L48" s="85"/>
      <c r="M48" s="85"/>
      <c r="N48" s="85"/>
      <c r="O48" s="85"/>
      <c r="P48" s="85"/>
    </row>
    <row r="49" spans="1:16" ht="15.75">
      <c r="A49" s="163" t="s">
        <v>622</v>
      </c>
      <c r="B49" s="143"/>
      <c r="C49" s="80" t="s">
        <v>623</v>
      </c>
      <c r="D49" s="104" t="s">
        <v>310</v>
      </c>
      <c r="E49" s="140">
        <v>2</v>
      </c>
      <c r="F49" s="166"/>
      <c r="G49" s="83"/>
      <c r="H49" s="83"/>
      <c r="I49" s="121"/>
      <c r="J49" s="166"/>
      <c r="K49" s="134"/>
      <c r="L49" s="85"/>
      <c r="M49" s="85"/>
      <c r="N49" s="85"/>
      <c r="O49" s="85"/>
      <c r="P49" s="85"/>
    </row>
    <row r="50" spans="1:16" ht="35.25" customHeight="1">
      <c r="A50" s="163" t="s">
        <v>624</v>
      </c>
      <c r="B50" s="143"/>
      <c r="C50" s="80" t="s">
        <v>625</v>
      </c>
      <c r="D50" s="104" t="s">
        <v>310</v>
      </c>
      <c r="E50" s="140">
        <v>1</v>
      </c>
      <c r="F50" s="166"/>
      <c r="G50" s="83"/>
      <c r="H50" s="83"/>
      <c r="I50" s="166"/>
      <c r="J50" s="166"/>
      <c r="K50" s="134"/>
      <c r="L50" s="85"/>
      <c r="M50" s="85"/>
      <c r="N50" s="85"/>
      <c r="O50" s="85"/>
      <c r="P50" s="85"/>
    </row>
    <row r="51" spans="1:16" ht="31.5">
      <c r="A51" s="163" t="s">
        <v>626</v>
      </c>
      <c r="B51" s="143"/>
      <c r="C51" s="80" t="s">
        <v>627</v>
      </c>
      <c r="D51" s="104" t="s">
        <v>310</v>
      </c>
      <c r="E51" s="140">
        <v>4</v>
      </c>
      <c r="F51" s="165"/>
      <c r="G51" s="83"/>
      <c r="H51" s="83"/>
      <c r="I51" s="166"/>
      <c r="J51" s="166"/>
      <c r="K51" s="134"/>
      <c r="L51" s="85"/>
      <c r="M51" s="85"/>
      <c r="N51" s="85"/>
      <c r="O51" s="85"/>
      <c r="P51" s="85"/>
    </row>
    <row r="52" spans="1:16" ht="31.5">
      <c r="A52" s="163" t="s">
        <v>628</v>
      </c>
      <c r="B52" s="143"/>
      <c r="C52" s="80" t="s">
        <v>629</v>
      </c>
      <c r="D52" s="104" t="s">
        <v>310</v>
      </c>
      <c r="E52" s="140">
        <v>1</v>
      </c>
      <c r="F52" s="166"/>
      <c r="G52" s="83"/>
      <c r="H52" s="83"/>
      <c r="I52" s="121"/>
      <c r="J52" s="166"/>
      <c r="K52" s="134"/>
      <c r="L52" s="85"/>
      <c r="M52" s="85"/>
      <c r="N52" s="85"/>
      <c r="O52" s="85"/>
      <c r="P52" s="85"/>
    </row>
    <row r="53" spans="1:16" ht="35.25" customHeight="1">
      <c r="A53" s="163" t="s">
        <v>630</v>
      </c>
      <c r="B53" s="143"/>
      <c r="C53" s="80" t="s">
        <v>631</v>
      </c>
      <c r="D53" s="104" t="s">
        <v>310</v>
      </c>
      <c r="E53" s="140">
        <v>4</v>
      </c>
      <c r="F53" s="166"/>
      <c r="G53" s="83"/>
      <c r="H53" s="83"/>
      <c r="I53" s="166"/>
      <c r="J53" s="166"/>
      <c r="K53" s="134"/>
      <c r="L53" s="85"/>
      <c r="M53" s="85"/>
      <c r="N53" s="85"/>
      <c r="O53" s="85"/>
      <c r="P53" s="85"/>
    </row>
    <row r="54" spans="1:16" ht="31.5">
      <c r="A54" s="163" t="s">
        <v>632</v>
      </c>
      <c r="B54" s="143"/>
      <c r="C54" s="80" t="s">
        <v>633</v>
      </c>
      <c r="D54" s="104" t="s">
        <v>310</v>
      </c>
      <c r="E54" s="140">
        <v>1</v>
      </c>
      <c r="F54" s="141"/>
      <c r="G54" s="83"/>
      <c r="H54" s="83"/>
      <c r="I54" s="84"/>
      <c r="J54" s="168"/>
      <c r="K54" s="134"/>
      <c r="L54" s="85"/>
      <c r="M54" s="85"/>
      <c r="N54" s="85"/>
      <c r="O54" s="85"/>
      <c r="P54" s="85"/>
    </row>
    <row r="55" spans="1:16" ht="31.5">
      <c r="A55" s="163" t="s">
        <v>634</v>
      </c>
      <c r="B55" s="143"/>
      <c r="C55" s="80" t="s">
        <v>635</v>
      </c>
      <c r="D55" s="104" t="s">
        <v>310</v>
      </c>
      <c r="E55" s="140">
        <v>3</v>
      </c>
      <c r="F55" s="178"/>
      <c r="G55" s="83"/>
      <c r="H55" s="83"/>
      <c r="I55" s="168"/>
      <c r="J55" s="168"/>
      <c r="K55" s="134"/>
      <c r="L55" s="85"/>
      <c r="M55" s="85"/>
      <c r="N55" s="85"/>
      <c r="O55" s="85"/>
      <c r="P55" s="85"/>
    </row>
    <row r="56" spans="1:16" ht="15.75">
      <c r="A56" s="163" t="s">
        <v>636</v>
      </c>
      <c r="B56" s="143"/>
      <c r="C56" s="80" t="s">
        <v>637</v>
      </c>
      <c r="D56" s="104" t="s">
        <v>310</v>
      </c>
      <c r="E56" s="140">
        <v>4</v>
      </c>
      <c r="F56" s="165"/>
      <c r="G56" s="83"/>
      <c r="H56" s="83"/>
      <c r="I56" s="166"/>
      <c r="J56" s="165"/>
      <c r="K56" s="134"/>
      <c r="L56" s="85"/>
      <c r="M56" s="85"/>
      <c r="N56" s="85"/>
      <c r="O56" s="85"/>
      <c r="P56" s="85"/>
    </row>
    <row r="57" spans="1:16" ht="147.75" customHeight="1">
      <c r="A57" s="163" t="s">
        <v>638</v>
      </c>
      <c r="B57" s="143"/>
      <c r="C57" s="80" t="s">
        <v>639</v>
      </c>
      <c r="D57" s="104" t="s">
        <v>273</v>
      </c>
      <c r="E57" s="140">
        <v>2</v>
      </c>
      <c r="F57" s="121"/>
      <c r="G57" s="83"/>
      <c r="H57" s="83"/>
      <c r="I57" s="121"/>
      <c r="J57" s="121"/>
      <c r="K57" s="134"/>
      <c r="L57" s="85"/>
      <c r="M57" s="85"/>
      <c r="N57" s="85"/>
      <c r="O57" s="85"/>
      <c r="P57" s="85"/>
    </row>
    <row r="58" spans="1:16" ht="132" customHeight="1">
      <c r="A58" s="163" t="s">
        <v>640</v>
      </c>
      <c r="B58" s="143"/>
      <c r="C58" s="80" t="s">
        <v>641</v>
      </c>
      <c r="D58" s="104" t="s">
        <v>273</v>
      </c>
      <c r="E58" s="140">
        <v>1</v>
      </c>
      <c r="F58" s="121"/>
      <c r="G58" s="83"/>
      <c r="H58" s="83"/>
      <c r="I58" s="121"/>
      <c r="J58" s="121"/>
      <c r="K58" s="134"/>
      <c r="L58" s="85"/>
      <c r="M58" s="85"/>
      <c r="N58" s="85"/>
      <c r="O58" s="85"/>
      <c r="P58" s="85"/>
    </row>
    <row r="59" spans="1:16" ht="31.5">
      <c r="A59" s="163" t="s">
        <v>642</v>
      </c>
      <c r="B59" s="143"/>
      <c r="C59" s="80" t="s">
        <v>643</v>
      </c>
      <c r="D59" s="104" t="s">
        <v>279</v>
      </c>
      <c r="E59" s="140">
        <v>651</v>
      </c>
      <c r="F59" s="166"/>
      <c r="G59" s="83"/>
      <c r="H59" s="83"/>
      <c r="I59" s="166"/>
      <c r="J59" s="165"/>
      <c r="K59" s="134"/>
      <c r="L59" s="85"/>
      <c r="M59" s="85"/>
      <c r="N59" s="85"/>
      <c r="O59" s="85"/>
      <c r="P59" s="85"/>
    </row>
    <row r="60" spans="1:16" ht="31.5">
      <c r="A60" s="163" t="s">
        <v>644</v>
      </c>
      <c r="B60" s="143"/>
      <c r="C60" s="80" t="s">
        <v>645</v>
      </c>
      <c r="D60" s="104" t="s">
        <v>273</v>
      </c>
      <c r="E60" s="140">
        <v>1</v>
      </c>
      <c r="F60" s="141"/>
      <c r="G60" s="83"/>
      <c r="H60" s="83"/>
      <c r="I60" s="84"/>
      <c r="J60" s="84"/>
      <c r="K60" s="134"/>
      <c r="L60" s="85"/>
      <c r="M60" s="85"/>
      <c r="N60" s="85"/>
      <c r="O60" s="85"/>
      <c r="P60" s="85"/>
    </row>
    <row r="61" spans="1:16" ht="15.75">
      <c r="A61" s="163" t="s">
        <v>646</v>
      </c>
      <c r="B61" s="143"/>
      <c r="C61" s="80" t="s">
        <v>647</v>
      </c>
      <c r="D61" s="104" t="s">
        <v>279</v>
      </c>
      <c r="E61" s="140">
        <v>651</v>
      </c>
      <c r="F61" s="84"/>
      <c r="G61" s="83"/>
      <c r="H61" s="83"/>
      <c r="I61" s="84"/>
      <c r="J61" s="84"/>
      <c r="K61" s="134"/>
      <c r="L61" s="85"/>
      <c r="M61" s="85"/>
      <c r="N61" s="85"/>
      <c r="O61" s="85"/>
      <c r="P61" s="85"/>
    </row>
    <row r="62" spans="1:16" ht="31.5">
      <c r="A62" s="163" t="s">
        <v>648</v>
      </c>
      <c r="B62" s="143"/>
      <c r="C62" s="80" t="s">
        <v>649</v>
      </c>
      <c r="D62" s="104" t="s">
        <v>279</v>
      </c>
      <c r="E62" s="140">
        <v>651</v>
      </c>
      <c r="F62" s="165"/>
      <c r="G62" s="83"/>
      <c r="H62" s="83"/>
      <c r="I62" s="165"/>
      <c r="J62" s="178"/>
      <c r="K62" s="134"/>
      <c r="L62" s="85"/>
      <c r="M62" s="85"/>
      <c r="N62" s="85"/>
      <c r="O62" s="85"/>
      <c r="P62" s="85"/>
    </row>
    <row r="63" spans="1:16" s="86" customFormat="1" ht="19.5" customHeight="1">
      <c r="A63" s="163" t="s">
        <v>650</v>
      </c>
      <c r="B63" s="79"/>
      <c r="C63" s="322" t="s">
        <v>651</v>
      </c>
      <c r="D63" s="322"/>
      <c r="E63" s="322"/>
      <c r="F63" s="322"/>
      <c r="G63" s="322"/>
      <c r="H63" s="322"/>
      <c r="I63" s="84"/>
      <c r="J63" s="84"/>
      <c r="K63" s="134"/>
      <c r="L63" s="85"/>
      <c r="M63" s="85"/>
      <c r="N63" s="85"/>
      <c r="O63" s="85"/>
      <c r="P63" s="85"/>
    </row>
    <row r="64" spans="1:16" ht="15.75">
      <c r="A64" s="163" t="s">
        <v>652</v>
      </c>
      <c r="B64" s="79"/>
      <c r="C64" s="80" t="s">
        <v>653</v>
      </c>
      <c r="D64" s="104" t="s">
        <v>276</v>
      </c>
      <c r="E64" s="140">
        <v>1</v>
      </c>
      <c r="F64" s="84"/>
      <c r="G64" s="83"/>
      <c r="H64" s="83"/>
      <c r="I64" s="121"/>
      <c r="J64" s="121"/>
      <c r="K64" s="134"/>
      <c r="L64" s="85"/>
      <c r="M64" s="85"/>
      <c r="N64" s="85"/>
      <c r="O64" s="85"/>
      <c r="P64" s="85"/>
    </row>
    <row r="65" spans="1:16" ht="15.75">
      <c r="A65" s="163" t="s">
        <v>654</v>
      </c>
      <c r="B65" s="79"/>
      <c r="C65" s="80" t="s">
        <v>655</v>
      </c>
      <c r="D65" s="104" t="s">
        <v>276</v>
      </c>
      <c r="E65" s="140">
        <v>1</v>
      </c>
      <c r="F65" s="84"/>
      <c r="G65" s="83"/>
      <c r="H65" s="83"/>
      <c r="I65" s="121"/>
      <c r="J65" s="121"/>
      <c r="K65" s="134"/>
      <c r="L65" s="85"/>
      <c r="M65" s="85"/>
      <c r="N65" s="85"/>
      <c r="O65" s="85"/>
      <c r="P65" s="85"/>
    </row>
    <row r="66" spans="1:16" ht="15.75">
      <c r="A66" s="163" t="s">
        <v>656</v>
      </c>
      <c r="B66" s="79"/>
      <c r="C66" s="80" t="s">
        <v>657</v>
      </c>
      <c r="D66" s="104" t="s">
        <v>276</v>
      </c>
      <c r="E66" s="140">
        <v>3</v>
      </c>
      <c r="F66" s="83"/>
      <c r="G66" s="83"/>
      <c r="H66" s="83"/>
      <c r="I66" s="121"/>
      <c r="J66" s="165"/>
      <c r="K66" s="134"/>
      <c r="L66" s="85"/>
      <c r="M66" s="85"/>
      <c r="N66" s="85"/>
      <c r="O66" s="85"/>
      <c r="P66" s="85"/>
    </row>
    <row r="67" spans="1:16" ht="15.75">
      <c r="A67" s="163" t="s">
        <v>658</v>
      </c>
      <c r="B67" s="79"/>
      <c r="C67" s="80" t="s">
        <v>659</v>
      </c>
      <c r="D67" s="104" t="s">
        <v>276</v>
      </c>
      <c r="E67" s="140">
        <v>17</v>
      </c>
      <c r="F67" s="84"/>
      <c r="G67" s="83"/>
      <c r="H67" s="83"/>
      <c r="I67" s="84"/>
      <c r="J67" s="84"/>
      <c r="K67" s="134"/>
      <c r="L67" s="85"/>
      <c r="M67" s="85"/>
      <c r="N67" s="85"/>
      <c r="O67" s="85"/>
      <c r="P67" s="85"/>
    </row>
    <row r="68" spans="1:16" ht="15.75">
      <c r="A68" s="163" t="s">
        <v>660</v>
      </c>
      <c r="B68" s="79"/>
      <c r="C68" s="80" t="s">
        <v>661</v>
      </c>
      <c r="D68" s="104" t="s">
        <v>276</v>
      </c>
      <c r="E68" s="140">
        <v>17</v>
      </c>
      <c r="F68" s="84"/>
      <c r="G68" s="83"/>
      <c r="H68" s="83"/>
      <c r="I68" s="84"/>
      <c r="J68" s="84"/>
      <c r="K68" s="134"/>
      <c r="L68" s="85"/>
      <c r="M68" s="85"/>
      <c r="N68" s="85"/>
      <c r="O68" s="85"/>
      <c r="P68" s="85"/>
    </row>
    <row r="69" spans="1:16" s="86" customFormat="1" ht="18" customHeight="1">
      <c r="A69" s="163" t="s">
        <v>662</v>
      </c>
      <c r="B69" s="79"/>
      <c r="C69" s="322" t="s">
        <v>663</v>
      </c>
      <c r="D69" s="322"/>
      <c r="E69" s="322"/>
      <c r="F69" s="322"/>
      <c r="G69" s="322"/>
      <c r="H69" s="322"/>
      <c r="I69" s="84"/>
      <c r="J69" s="84"/>
      <c r="K69" s="134"/>
      <c r="L69" s="85"/>
      <c r="M69" s="85"/>
      <c r="N69" s="85"/>
      <c r="O69" s="85"/>
      <c r="P69" s="85"/>
    </row>
    <row r="70" spans="1:16" ht="15.75">
      <c r="A70" s="163" t="s">
        <v>664</v>
      </c>
      <c r="B70" s="79"/>
      <c r="C70" s="80" t="s">
        <v>665</v>
      </c>
      <c r="D70" s="104" t="s">
        <v>276</v>
      </c>
      <c r="E70" s="140">
        <v>1</v>
      </c>
      <c r="F70" s="83"/>
      <c r="G70" s="83"/>
      <c r="H70" s="83"/>
      <c r="I70" s="121"/>
      <c r="J70" s="165"/>
      <c r="K70" s="134"/>
      <c r="L70" s="85"/>
      <c r="M70" s="85"/>
      <c r="N70" s="85"/>
      <c r="O70" s="85"/>
      <c r="P70" s="85"/>
    </row>
    <row r="71" spans="1:16" ht="15.75">
      <c r="A71" s="163" t="s">
        <v>666</v>
      </c>
      <c r="B71" s="79"/>
      <c r="C71" s="80" t="s">
        <v>667</v>
      </c>
      <c r="D71" s="104" t="s">
        <v>276</v>
      </c>
      <c r="E71" s="140">
        <v>6</v>
      </c>
      <c r="F71" s="83"/>
      <c r="G71" s="83"/>
      <c r="H71" s="83"/>
      <c r="I71" s="121"/>
      <c r="J71" s="165"/>
      <c r="K71" s="134"/>
      <c r="L71" s="85"/>
      <c r="M71" s="85"/>
      <c r="N71" s="85"/>
      <c r="O71" s="85"/>
      <c r="P71" s="85"/>
    </row>
    <row r="72" spans="1:16" ht="15.75">
      <c r="A72" s="163" t="s">
        <v>668</v>
      </c>
      <c r="B72" s="79"/>
      <c r="C72" s="80" t="s">
        <v>669</v>
      </c>
      <c r="D72" s="104" t="s">
        <v>276</v>
      </c>
      <c r="E72" s="140">
        <v>31</v>
      </c>
      <c r="F72" s="84"/>
      <c r="G72" s="83"/>
      <c r="H72" s="83"/>
      <c r="I72" s="84"/>
      <c r="J72" s="84"/>
      <c r="K72" s="134"/>
      <c r="L72" s="85"/>
      <c r="M72" s="85"/>
      <c r="N72" s="85"/>
      <c r="O72" s="85"/>
      <c r="P72" s="85"/>
    </row>
    <row r="73" spans="1:16" ht="15.75">
      <c r="A73" s="163" t="s">
        <v>670</v>
      </c>
      <c r="B73" s="79"/>
      <c r="C73" s="80" t="s">
        <v>661</v>
      </c>
      <c r="D73" s="104" t="s">
        <v>276</v>
      </c>
      <c r="E73" s="140">
        <v>31</v>
      </c>
      <c r="F73" s="84"/>
      <c r="G73" s="83"/>
      <c r="H73" s="83"/>
      <c r="I73" s="84"/>
      <c r="J73" s="84"/>
      <c r="K73" s="134"/>
      <c r="L73" s="85"/>
      <c r="M73" s="85"/>
      <c r="N73" s="85"/>
      <c r="O73" s="85"/>
      <c r="P73" s="85"/>
    </row>
    <row r="74" spans="1:16" s="86" customFormat="1" ht="18.75" customHeight="1">
      <c r="A74" s="163" t="s">
        <v>671</v>
      </c>
      <c r="B74" s="79"/>
      <c r="C74" s="322" t="s">
        <v>672</v>
      </c>
      <c r="D74" s="322"/>
      <c r="E74" s="322"/>
      <c r="F74" s="322"/>
      <c r="G74" s="322"/>
      <c r="H74" s="322"/>
      <c r="I74" s="84"/>
      <c r="J74" s="84"/>
      <c r="K74" s="134"/>
      <c r="L74" s="85"/>
      <c r="M74" s="85"/>
      <c r="N74" s="85"/>
      <c r="O74" s="85"/>
      <c r="P74" s="85"/>
    </row>
    <row r="75" spans="1:16" ht="15.75">
      <c r="A75" s="163" t="s">
        <v>673</v>
      </c>
      <c r="B75" s="79"/>
      <c r="C75" s="80" t="s">
        <v>674</v>
      </c>
      <c r="D75" s="104" t="s">
        <v>276</v>
      </c>
      <c r="E75" s="140">
        <v>126</v>
      </c>
      <c r="F75" s="141"/>
      <c r="G75" s="85"/>
      <c r="H75" s="83"/>
      <c r="I75" s="84"/>
      <c r="J75" s="84"/>
      <c r="K75" s="134"/>
      <c r="L75" s="85"/>
      <c r="M75" s="85"/>
      <c r="N75" s="85"/>
      <c r="O75" s="85"/>
      <c r="P75" s="85"/>
    </row>
    <row r="76" spans="1:16" ht="15.75">
      <c r="A76" s="163" t="s">
        <v>675</v>
      </c>
      <c r="B76" s="79"/>
      <c r="C76" s="80" t="s">
        <v>676</v>
      </c>
      <c r="D76" s="104" t="s">
        <v>276</v>
      </c>
      <c r="E76" s="140">
        <v>1413</v>
      </c>
      <c r="F76" s="84"/>
      <c r="G76" s="83"/>
      <c r="H76" s="83"/>
      <c r="I76" s="84"/>
      <c r="J76" s="84"/>
      <c r="K76" s="134"/>
      <c r="L76" s="85"/>
      <c r="M76" s="85"/>
      <c r="N76" s="85"/>
      <c r="O76" s="85"/>
      <c r="P76" s="85"/>
    </row>
    <row r="77" spans="1:16" ht="31.5">
      <c r="A77" s="163" t="s">
        <v>677</v>
      </c>
      <c r="B77" s="79"/>
      <c r="C77" s="80" t="s">
        <v>529</v>
      </c>
      <c r="D77" s="104" t="s">
        <v>284</v>
      </c>
      <c r="E77" s="140">
        <v>8</v>
      </c>
      <c r="F77" s="85"/>
      <c r="G77" s="83"/>
      <c r="H77" s="83"/>
      <c r="I77" s="85"/>
      <c r="J77" s="85"/>
      <c r="K77" s="134"/>
      <c r="L77" s="85"/>
      <c r="M77" s="85"/>
      <c r="N77" s="85"/>
      <c r="O77" s="85"/>
      <c r="P77" s="85"/>
    </row>
    <row r="78" spans="1:16" s="86" customFormat="1" ht="15.75">
      <c r="A78" s="72" t="s">
        <v>447</v>
      </c>
      <c r="B78" s="171"/>
      <c r="C78" s="117" t="s">
        <v>678</v>
      </c>
      <c r="D78" s="109"/>
      <c r="E78" s="142"/>
      <c r="F78" s="137"/>
      <c r="G78" s="78"/>
      <c r="H78" s="76"/>
      <c r="I78" s="77"/>
      <c r="J78" s="77"/>
      <c r="K78" s="138"/>
      <c r="L78" s="78"/>
      <c r="M78" s="78"/>
      <c r="N78" s="78"/>
      <c r="O78" s="78"/>
      <c r="P78" s="78"/>
    </row>
    <row r="79" spans="1:16" ht="274.5" customHeight="1">
      <c r="A79" s="163" t="s">
        <v>449</v>
      </c>
      <c r="B79" s="143"/>
      <c r="C79" s="80" t="s">
        <v>530</v>
      </c>
      <c r="D79" s="104" t="s">
        <v>273</v>
      </c>
      <c r="E79" s="140">
        <v>1</v>
      </c>
      <c r="F79" s="141"/>
      <c r="G79" s="85"/>
      <c r="H79" s="83"/>
      <c r="I79" s="84"/>
      <c r="J79" s="84"/>
      <c r="K79" s="134"/>
      <c r="L79" s="85"/>
      <c r="M79" s="85"/>
      <c r="N79" s="85"/>
      <c r="O79" s="85"/>
      <c r="P79" s="85"/>
    </row>
    <row r="80" spans="1:16" ht="15.75">
      <c r="A80" s="163" t="s">
        <v>452</v>
      </c>
      <c r="B80" s="143"/>
      <c r="C80" s="80" t="s">
        <v>679</v>
      </c>
      <c r="D80" s="104" t="s">
        <v>276</v>
      </c>
      <c r="E80" s="140">
        <v>50</v>
      </c>
      <c r="F80" s="121"/>
      <c r="G80" s="83"/>
      <c r="H80" s="84"/>
      <c r="I80" s="121"/>
      <c r="J80" s="121"/>
      <c r="K80" s="134"/>
      <c r="L80" s="85"/>
      <c r="M80" s="85"/>
      <c r="N80" s="85"/>
      <c r="O80" s="85"/>
      <c r="P80" s="85"/>
    </row>
    <row r="81" spans="1:16" ht="15.75">
      <c r="A81" s="72" t="s">
        <v>493</v>
      </c>
      <c r="B81" s="171"/>
      <c r="C81" s="117" t="s">
        <v>680</v>
      </c>
      <c r="D81" s="109"/>
      <c r="E81" s="142"/>
      <c r="F81" s="137"/>
      <c r="G81" s="78"/>
      <c r="H81" s="76"/>
      <c r="I81" s="77"/>
      <c r="J81" s="77"/>
      <c r="K81" s="138"/>
      <c r="L81" s="78"/>
      <c r="M81" s="78"/>
      <c r="N81" s="78"/>
      <c r="O81" s="78"/>
      <c r="P81" s="78"/>
    </row>
    <row r="82" spans="1:16" ht="275.25" customHeight="1">
      <c r="A82" s="163" t="s">
        <v>495</v>
      </c>
      <c r="B82" s="143"/>
      <c r="C82" s="80" t="s">
        <v>531</v>
      </c>
      <c r="D82" s="104" t="s">
        <v>273</v>
      </c>
      <c r="E82" s="140">
        <v>1</v>
      </c>
      <c r="F82" s="141"/>
      <c r="G82" s="85"/>
      <c r="H82" s="83"/>
      <c r="I82" s="84"/>
      <c r="J82" s="84"/>
      <c r="K82" s="134"/>
      <c r="L82" s="85"/>
      <c r="M82" s="85"/>
      <c r="N82" s="85"/>
      <c r="O82" s="85"/>
      <c r="P82" s="85"/>
    </row>
    <row r="83" spans="1:16" ht="15.75">
      <c r="A83" s="163" t="s">
        <v>497</v>
      </c>
      <c r="B83" s="143"/>
      <c r="C83" s="80" t="s">
        <v>679</v>
      </c>
      <c r="D83" s="104" t="s">
        <v>276</v>
      </c>
      <c r="E83" s="140">
        <v>66</v>
      </c>
      <c r="F83" s="121"/>
      <c r="G83" s="83"/>
      <c r="H83" s="84"/>
      <c r="I83" s="121"/>
      <c r="J83" s="121"/>
      <c r="K83" s="134"/>
      <c r="L83" s="85"/>
      <c r="M83" s="85"/>
      <c r="N83" s="85"/>
      <c r="O83" s="85"/>
      <c r="P83" s="85"/>
    </row>
    <row r="84" spans="1:16" ht="15.75">
      <c r="A84" s="72" t="s">
        <v>562</v>
      </c>
      <c r="B84" s="107"/>
      <c r="C84" s="179" t="s">
        <v>681</v>
      </c>
      <c r="D84" s="180"/>
      <c r="E84" s="180"/>
      <c r="F84" s="180"/>
      <c r="G84" s="78"/>
      <c r="H84" s="76"/>
      <c r="I84" s="77"/>
      <c r="J84" s="77"/>
      <c r="K84" s="138"/>
      <c r="L84" s="78"/>
      <c r="M84" s="78"/>
      <c r="N84" s="78"/>
      <c r="O84" s="78"/>
      <c r="P84" s="78"/>
    </row>
    <row r="85" spans="1:16" ht="273" customHeight="1">
      <c r="A85" s="163" t="s">
        <v>564</v>
      </c>
      <c r="B85" s="143"/>
      <c r="C85" s="80" t="s">
        <v>532</v>
      </c>
      <c r="D85" s="104" t="s">
        <v>273</v>
      </c>
      <c r="E85" s="140">
        <v>1</v>
      </c>
      <c r="F85" s="141"/>
      <c r="G85" s="85"/>
      <c r="H85" s="83"/>
      <c r="I85" s="84"/>
      <c r="J85" s="84"/>
      <c r="K85" s="134"/>
      <c r="L85" s="85"/>
      <c r="M85" s="85"/>
      <c r="N85" s="85"/>
      <c r="O85" s="85"/>
      <c r="P85" s="85"/>
    </row>
    <row r="86" spans="1:16" ht="15.75">
      <c r="A86" s="163" t="s">
        <v>566</v>
      </c>
      <c r="B86" s="143"/>
      <c r="C86" s="80" t="s">
        <v>679</v>
      </c>
      <c r="D86" s="104" t="s">
        <v>276</v>
      </c>
      <c r="E86" s="140">
        <v>50</v>
      </c>
      <c r="F86" s="121"/>
      <c r="G86" s="83"/>
      <c r="H86" s="84"/>
      <c r="I86" s="121"/>
      <c r="J86" s="121"/>
      <c r="K86" s="134"/>
      <c r="L86" s="85"/>
      <c r="M86" s="85"/>
      <c r="N86" s="85"/>
      <c r="O86" s="85"/>
      <c r="P86" s="85"/>
    </row>
    <row r="87" spans="1:16" ht="15.75">
      <c r="A87" s="163" t="s">
        <v>568</v>
      </c>
      <c r="B87" s="143"/>
      <c r="C87" s="80" t="s">
        <v>608</v>
      </c>
      <c r="D87" s="104" t="s">
        <v>609</v>
      </c>
      <c r="E87" s="140">
        <v>1</v>
      </c>
      <c r="F87" s="121"/>
      <c r="G87" s="83"/>
      <c r="H87" s="84"/>
      <c r="I87" s="121"/>
      <c r="J87" s="121"/>
      <c r="K87" s="134"/>
      <c r="L87" s="85"/>
      <c r="M87" s="85"/>
      <c r="N87" s="85"/>
      <c r="O87" s="85"/>
      <c r="P87" s="85"/>
    </row>
    <row r="88" spans="1:16" ht="17.25" customHeight="1">
      <c r="A88" s="72" t="s">
        <v>682</v>
      </c>
      <c r="B88" s="107"/>
      <c r="C88" s="321" t="s">
        <v>683</v>
      </c>
      <c r="D88" s="321"/>
      <c r="E88" s="321"/>
      <c r="F88" s="76"/>
      <c r="G88" s="76"/>
      <c r="H88" s="76"/>
      <c r="I88" s="77"/>
      <c r="J88" s="120"/>
      <c r="K88" s="77"/>
      <c r="L88" s="78"/>
      <c r="M88" s="78"/>
      <c r="N88" s="78"/>
      <c r="O88" s="78"/>
      <c r="P88" s="78"/>
    </row>
    <row r="89" spans="1:16" ht="31.5">
      <c r="A89" s="163" t="s">
        <v>684</v>
      </c>
      <c r="B89" s="79"/>
      <c r="C89" s="181" t="s">
        <v>685</v>
      </c>
      <c r="D89" s="182" t="s">
        <v>276</v>
      </c>
      <c r="E89" s="183">
        <v>4.2</v>
      </c>
      <c r="F89" s="83"/>
      <c r="G89" s="83"/>
      <c r="H89" s="83"/>
      <c r="I89" s="84"/>
      <c r="J89" s="121"/>
      <c r="K89" s="184"/>
      <c r="L89" s="185"/>
      <c r="M89" s="185"/>
      <c r="N89" s="185"/>
      <c r="O89" s="185"/>
      <c r="P89" s="185"/>
    </row>
    <row r="90" spans="1:16" ht="15.75">
      <c r="A90" s="163" t="s">
        <v>686</v>
      </c>
      <c r="B90" s="79"/>
      <c r="C90" s="186" t="s">
        <v>687</v>
      </c>
      <c r="D90" s="187" t="s">
        <v>276</v>
      </c>
      <c r="E90" s="188">
        <v>11.2</v>
      </c>
      <c r="F90" s="83"/>
      <c r="G90" s="83"/>
      <c r="H90" s="83"/>
      <c r="I90" s="84"/>
      <c r="J90" s="84"/>
      <c r="K90" s="189"/>
      <c r="L90" s="185"/>
      <c r="M90" s="185"/>
      <c r="N90" s="185"/>
      <c r="O90" s="185"/>
      <c r="P90" s="185"/>
    </row>
    <row r="91" spans="1:16" ht="32.25" customHeight="1">
      <c r="A91" s="163" t="s">
        <v>688</v>
      </c>
      <c r="B91" s="79"/>
      <c r="C91" s="181" t="s">
        <v>689</v>
      </c>
      <c r="D91" s="190" t="s">
        <v>690</v>
      </c>
      <c r="E91" s="188">
        <v>0.61</v>
      </c>
      <c r="F91" s="83"/>
      <c r="G91" s="83"/>
      <c r="H91" s="83"/>
      <c r="I91" s="84"/>
      <c r="J91" s="83"/>
      <c r="K91" s="184"/>
      <c r="L91" s="185"/>
      <c r="M91" s="185"/>
      <c r="N91" s="185"/>
      <c r="O91" s="185"/>
      <c r="P91" s="185"/>
    </row>
    <row r="92" spans="1:16" ht="47.25">
      <c r="A92" s="163" t="s">
        <v>691</v>
      </c>
      <c r="B92" s="79"/>
      <c r="C92" s="186" t="s">
        <v>692</v>
      </c>
      <c r="D92" s="187" t="s">
        <v>310</v>
      </c>
      <c r="E92" s="188">
        <v>8</v>
      </c>
      <c r="F92" s="191"/>
      <c r="G92" s="85"/>
      <c r="H92" s="84"/>
      <c r="I92" s="85"/>
      <c r="J92" s="85"/>
      <c r="K92" s="184"/>
      <c r="L92" s="185"/>
      <c r="M92" s="185"/>
      <c r="N92" s="185"/>
      <c r="O92" s="185"/>
      <c r="P92" s="185"/>
    </row>
    <row r="93" spans="1:16" ht="15.75">
      <c r="A93" s="144"/>
      <c r="B93" s="145"/>
      <c r="C93" s="146" t="s">
        <v>415</v>
      </c>
      <c r="D93" s="147"/>
      <c r="E93" s="148"/>
      <c r="F93" s="149"/>
      <c r="G93" s="149"/>
      <c r="H93" s="149"/>
      <c r="I93" s="149"/>
      <c r="J93" s="149"/>
      <c r="K93" s="149"/>
      <c r="L93" s="150"/>
      <c r="M93" s="150"/>
      <c r="N93" s="150"/>
      <c r="O93" s="150"/>
      <c r="P93" s="150"/>
    </row>
    <row r="94" spans="1:16" ht="12.75" customHeight="1">
      <c r="A94" s="151"/>
      <c r="B94" s="152"/>
      <c r="C94" s="317" t="s">
        <v>416</v>
      </c>
      <c r="D94" s="317"/>
      <c r="E94" s="317"/>
      <c r="F94" s="317"/>
      <c r="G94" s="317"/>
      <c r="H94" s="317"/>
      <c r="I94" s="317"/>
      <c r="J94" s="317"/>
      <c r="K94" s="317"/>
      <c r="L94" s="153"/>
      <c r="M94" s="153"/>
      <c r="N94" s="153"/>
      <c r="O94" s="153"/>
      <c r="P94" s="153"/>
    </row>
    <row r="95" spans="1:16" ht="12.75" customHeight="1">
      <c r="A95" s="151"/>
      <c r="B95" s="152"/>
      <c r="C95" s="317" t="s">
        <v>417</v>
      </c>
      <c r="D95" s="317"/>
      <c r="E95" s="317"/>
      <c r="F95" s="317"/>
      <c r="G95" s="317"/>
      <c r="H95" s="317"/>
      <c r="I95" s="317"/>
      <c r="J95" s="317"/>
      <c r="K95" s="317"/>
      <c r="L95" s="153"/>
      <c r="M95" s="153"/>
      <c r="N95" s="153"/>
      <c r="O95" s="153"/>
      <c r="P95" s="153"/>
    </row>
    <row r="96" spans="1:16" ht="15.75">
      <c r="A96" s="318"/>
      <c r="B96" s="318"/>
      <c r="C96" s="318"/>
      <c r="D96" s="155"/>
      <c r="E96" s="156"/>
      <c r="F96" s="157"/>
      <c r="G96" s="157"/>
      <c r="H96" s="157"/>
      <c r="I96" s="157"/>
      <c r="J96" s="157"/>
      <c r="K96" s="157"/>
      <c r="L96" s="157"/>
      <c r="M96" s="157"/>
      <c r="N96" s="157" t="s">
        <v>418</v>
      </c>
      <c r="O96" s="47"/>
      <c r="P96" s="47"/>
    </row>
    <row r="97" spans="1:7" ht="15.75">
      <c r="A97" s="86"/>
      <c r="B97" s="86"/>
      <c r="C97" s="86"/>
      <c r="D97" s="86"/>
      <c r="E97" s="86"/>
      <c r="F97" s="158"/>
      <c r="G97" s="158"/>
    </row>
    <row r="98" spans="1:14" ht="15.75">
      <c r="A98" s="44" t="s">
        <v>255</v>
      </c>
      <c r="B98" s="45"/>
      <c r="C98" s="46"/>
      <c r="D98" s="44" t="s">
        <v>257</v>
      </c>
      <c r="E98" s="44"/>
      <c r="F98" s="47"/>
      <c r="G98" s="47"/>
      <c r="H98" s="47"/>
      <c r="I98" s="47"/>
      <c r="J98" s="47"/>
      <c r="K98" s="47"/>
      <c r="L98" s="157"/>
      <c r="M98" s="157"/>
      <c r="N98" s="157"/>
    </row>
    <row r="99" spans="1:14" ht="12.75" customHeight="1">
      <c r="A99" s="44"/>
      <c r="B99" s="45"/>
      <c r="C99" s="159" t="s">
        <v>256</v>
      </c>
      <c r="D99" s="44"/>
      <c r="E99" s="44"/>
      <c r="F99" s="315" t="s">
        <v>256</v>
      </c>
      <c r="G99" s="315"/>
      <c r="H99" s="315"/>
      <c r="I99" s="315"/>
      <c r="J99" s="315"/>
      <c r="K99" s="315"/>
      <c r="L99" s="157"/>
      <c r="M99" s="157"/>
      <c r="N99" s="157"/>
    </row>
    <row r="100" spans="1:14" ht="15.75">
      <c r="A100" s="44"/>
      <c r="B100" s="45"/>
      <c r="C100" s="44"/>
      <c r="D100" s="44"/>
      <c r="E100" s="44"/>
      <c r="F100" s="157"/>
      <c r="G100" s="157"/>
      <c r="H100" s="157"/>
      <c r="I100" s="157"/>
      <c r="J100" s="157"/>
      <c r="K100" s="157"/>
      <c r="L100" s="157"/>
      <c r="M100" s="157"/>
      <c r="N100" s="157"/>
    </row>
    <row r="101" spans="1:14" ht="15.75">
      <c r="A101" s="44" t="s">
        <v>258</v>
      </c>
      <c r="B101" s="45"/>
      <c r="C101" s="46"/>
      <c r="D101" s="44"/>
      <c r="E101" s="44"/>
      <c r="F101" s="157"/>
      <c r="G101" s="157"/>
      <c r="H101" s="157"/>
      <c r="I101" s="157"/>
      <c r="J101" s="157"/>
      <c r="K101" s="157"/>
      <c r="L101" s="157"/>
      <c r="M101" s="157"/>
      <c r="N101" s="157"/>
    </row>
    <row r="102" spans="1:6" ht="15.75">
      <c r="A102" s="86"/>
      <c r="B102" s="86"/>
      <c r="C102" s="86"/>
      <c r="D102" s="86"/>
      <c r="E102" s="86"/>
      <c r="F102" s="158"/>
    </row>
  </sheetData>
  <sheetProtection selectLockedCells="1" selectUnlockedCells="1"/>
  <mergeCells count="25">
    <mergeCell ref="E14:E15"/>
    <mergeCell ref="F14:K14"/>
    <mergeCell ref="A1:B1"/>
    <mergeCell ref="A2:B2"/>
    <mergeCell ref="A3:B3"/>
    <mergeCell ref="A6:H6"/>
    <mergeCell ref="L14:P14"/>
    <mergeCell ref="C17:F17"/>
    <mergeCell ref="C34:E34"/>
    <mergeCell ref="C37:E37"/>
    <mergeCell ref="A7:B7"/>
    <mergeCell ref="A11:G11"/>
    <mergeCell ref="A14:A15"/>
    <mergeCell ref="B14:B15"/>
    <mergeCell ref="C14:C15"/>
    <mergeCell ref="D14:D15"/>
    <mergeCell ref="F99:K99"/>
    <mergeCell ref="C88:E88"/>
    <mergeCell ref="C94:K94"/>
    <mergeCell ref="C95:K95"/>
    <mergeCell ref="A96:C96"/>
    <mergeCell ref="C39:P39"/>
    <mergeCell ref="C63:H63"/>
    <mergeCell ref="C69:H69"/>
    <mergeCell ref="C74:H74"/>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6.xml><?xml version="1.0" encoding="utf-8"?>
<worksheet xmlns="http://schemas.openxmlformats.org/spreadsheetml/2006/main" xmlns:r="http://schemas.openxmlformats.org/officeDocument/2006/relationships">
  <sheetPr>
    <tabColor indexed="21"/>
  </sheetPr>
  <dimension ref="A1:R54"/>
  <sheetViews>
    <sheetView zoomScale="85" zoomScaleNormal="85" zoomScalePageLayoutView="0" workbookViewId="0" topLeftCell="A1">
      <selection activeCell="D14" sqref="D14:E15"/>
    </sheetView>
  </sheetViews>
  <sheetFormatPr defaultColWidth="9.140625" defaultRowHeight="12.75"/>
  <cols>
    <col min="1" max="1" width="8.8515625" style="50" customWidth="1"/>
    <col min="2" max="2" width="9.8515625" style="50" customWidth="1"/>
    <col min="3" max="3" width="43.7109375" style="50" customWidth="1"/>
    <col min="4" max="4" width="10.57421875" style="50" customWidth="1"/>
    <col min="5" max="5" width="9.7109375" style="50" customWidth="1"/>
    <col min="6" max="7" width="9.57421875" style="50" customWidth="1"/>
    <col min="8" max="10" width="9.57421875" style="86" customWidth="1"/>
    <col min="11" max="16" width="9.57421875" style="50" customWidth="1"/>
    <col min="17" max="18" width="11.57421875" style="50" customWidth="1"/>
    <col min="19" max="16384" width="9.140625" style="50" customWidth="1"/>
  </cols>
  <sheetData>
    <row r="1" spans="1:10" s="51" customFormat="1" ht="12.75" customHeight="1">
      <c r="A1" s="310"/>
      <c r="B1" s="310"/>
      <c r="C1" s="23"/>
      <c r="E1" s="52"/>
      <c r="H1" s="192"/>
      <c r="I1" s="192"/>
      <c r="J1" s="192"/>
    </row>
    <row r="2" spans="1:10" s="51" customFormat="1" ht="12.75" customHeight="1">
      <c r="A2" s="311"/>
      <c r="B2" s="311"/>
      <c r="C2" s="55"/>
      <c r="E2" s="52"/>
      <c r="G2" s="54" t="s">
        <v>693</v>
      </c>
      <c r="H2" s="192"/>
      <c r="I2" s="192"/>
      <c r="J2" s="192"/>
    </row>
    <row r="3" spans="1:10" s="51" customFormat="1" ht="12.75" customHeight="1">
      <c r="A3" s="311"/>
      <c r="B3" s="311"/>
      <c r="C3" s="56"/>
      <c r="E3" s="52"/>
      <c r="F3" s="169" t="s">
        <v>964</v>
      </c>
      <c r="H3" s="192"/>
      <c r="I3" s="193"/>
      <c r="J3" s="192"/>
    </row>
    <row r="4" spans="2:16" s="51" customFormat="1" ht="15.75">
      <c r="B4" s="53"/>
      <c r="C4" s="58"/>
      <c r="D4" s="53"/>
      <c r="E4" s="53"/>
      <c r="F4" s="53"/>
      <c r="H4" s="194"/>
      <c r="I4" s="194"/>
      <c r="J4" s="194"/>
      <c r="K4" s="53"/>
      <c r="L4" s="53"/>
      <c r="M4" s="53"/>
      <c r="N4" s="53"/>
      <c r="O4" s="53"/>
      <c r="P4" s="53"/>
    </row>
    <row r="5" spans="1:16" s="51" customFormat="1" ht="15.75">
      <c r="A5" s="61"/>
      <c r="B5" s="61"/>
      <c r="C5" s="62"/>
      <c r="D5" s="63"/>
      <c r="E5" s="170"/>
      <c r="F5" s="59"/>
      <c r="G5" s="59"/>
      <c r="H5" s="195"/>
      <c r="I5" s="195"/>
      <c r="J5" s="195"/>
      <c r="K5" s="59"/>
      <c r="L5" s="59"/>
      <c r="M5" s="59"/>
      <c r="N5" s="59"/>
      <c r="O5" s="59"/>
      <c r="P5" s="59"/>
    </row>
    <row r="6" spans="1:16" s="51" customFormat="1" ht="12.75" customHeight="1">
      <c r="A6" s="299" t="s">
        <v>213</v>
      </c>
      <c r="B6" s="299"/>
      <c r="C6" s="299"/>
      <c r="D6" s="299"/>
      <c r="E6" s="299"/>
      <c r="F6" s="299"/>
      <c r="G6" s="299"/>
      <c r="H6" s="299"/>
      <c r="I6" s="59"/>
      <c r="J6" s="59"/>
      <c r="K6" s="59"/>
      <c r="L6" s="59"/>
      <c r="M6" s="59"/>
      <c r="N6" s="59"/>
      <c r="O6" s="59"/>
      <c r="P6" s="59"/>
    </row>
    <row r="7" spans="1:16" s="51" customFormat="1" ht="14.25" customHeight="1">
      <c r="A7" s="299" t="s">
        <v>214</v>
      </c>
      <c r="B7" s="299"/>
      <c r="C7" s="7"/>
      <c r="D7" s="7"/>
      <c r="E7" s="7"/>
      <c r="F7" s="7"/>
      <c r="G7" s="7"/>
      <c r="H7" s="7"/>
      <c r="I7" s="60"/>
      <c r="J7" s="60"/>
      <c r="K7" s="60"/>
      <c r="L7" s="60"/>
      <c r="M7" s="60"/>
      <c r="N7" s="60"/>
      <c r="O7" s="60"/>
      <c r="P7" s="59"/>
    </row>
    <row r="8" spans="1:16" s="51" customFormat="1" ht="15.75">
      <c r="A8" s="24" t="s">
        <v>215</v>
      </c>
      <c r="B8" s="7"/>
      <c r="C8" s="7"/>
      <c r="D8" s="7"/>
      <c r="E8" s="7"/>
      <c r="F8" s="7"/>
      <c r="G8" s="7"/>
      <c r="H8" s="7"/>
      <c r="I8" s="60"/>
      <c r="J8" s="60"/>
      <c r="K8" s="60"/>
      <c r="L8" s="60"/>
      <c r="M8" s="60"/>
      <c r="N8" s="60"/>
      <c r="O8" s="60"/>
      <c r="P8" s="59"/>
    </row>
    <row r="9" spans="1:16" s="51" customFormat="1" ht="15.75">
      <c r="A9" s="24" t="s">
        <v>229</v>
      </c>
      <c r="B9" s="24"/>
      <c r="C9" s="24"/>
      <c r="D9" s="24"/>
      <c r="E9" s="24"/>
      <c r="F9" s="24"/>
      <c r="G9" s="24"/>
      <c r="H9" s="24"/>
      <c r="I9" s="60"/>
      <c r="J9" s="60"/>
      <c r="K9" s="60"/>
      <c r="L9" s="60"/>
      <c r="M9" s="60"/>
      <c r="N9" s="60"/>
      <c r="O9" s="60"/>
      <c r="P9" s="59"/>
    </row>
    <row r="10" spans="1:16" s="51" customFormat="1" ht="15.75">
      <c r="A10" s="8" t="s">
        <v>216</v>
      </c>
      <c r="B10" s="8"/>
      <c r="C10" s="8"/>
      <c r="D10" s="8"/>
      <c r="E10" s="8"/>
      <c r="F10" s="8"/>
      <c r="G10" s="8"/>
      <c r="H10" s="25"/>
      <c r="I10" s="60"/>
      <c r="J10" s="60"/>
      <c r="K10" s="60"/>
      <c r="L10" s="60"/>
      <c r="M10" s="60"/>
      <c r="N10" s="60"/>
      <c r="O10" s="60"/>
      <c r="P10" s="59"/>
    </row>
    <row r="11" spans="1:16" s="51" customFormat="1" ht="35.25" customHeight="1">
      <c r="A11" s="294" t="s">
        <v>957</v>
      </c>
      <c r="B11" s="294"/>
      <c r="C11" s="294"/>
      <c r="D11" s="294"/>
      <c r="E11" s="294"/>
      <c r="F11" s="294"/>
      <c r="G11" s="294"/>
      <c r="H11" s="8"/>
      <c r="I11" s="60"/>
      <c r="J11" s="60"/>
      <c r="K11" s="60"/>
      <c r="L11" s="60"/>
      <c r="M11" s="60"/>
      <c r="N11" s="60"/>
      <c r="O11" s="60"/>
      <c r="P11" s="60"/>
    </row>
    <row r="12" spans="1:16" s="51" customFormat="1" ht="15.75">
      <c r="A12" s="61"/>
      <c r="B12" s="61"/>
      <c r="C12" s="62"/>
      <c r="D12" s="63"/>
      <c r="E12" s="64"/>
      <c r="F12" s="57"/>
      <c r="G12" s="57"/>
      <c r="H12" s="57"/>
      <c r="I12" s="57"/>
      <c r="J12" s="57"/>
      <c r="K12" s="57"/>
      <c r="L12" s="57"/>
      <c r="M12" s="57"/>
      <c r="N12" s="57"/>
      <c r="O12" s="57"/>
      <c r="P12" s="57"/>
    </row>
    <row r="13" spans="1:16" s="51" customFormat="1" ht="15.75">
      <c r="A13" s="61"/>
      <c r="B13" s="61"/>
      <c r="C13" s="62"/>
      <c r="D13" s="11"/>
      <c r="E13" s="57"/>
      <c r="F13" s="67"/>
      <c r="G13" s="59"/>
      <c r="H13" s="59"/>
      <c r="I13" s="59"/>
      <c r="J13" s="59"/>
      <c r="K13" s="57"/>
      <c r="L13" s="68" t="s">
        <v>261</v>
      </c>
      <c r="N13" s="69"/>
      <c r="O13" s="50"/>
      <c r="P13" s="57"/>
    </row>
    <row r="14" spans="1:16" s="51" customFormat="1" ht="12.75" customHeight="1">
      <c r="A14" s="313" t="s">
        <v>217</v>
      </c>
      <c r="B14" s="313" t="s">
        <v>262</v>
      </c>
      <c r="C14" s="313" t="s">
        <v>263</v>
      </c>
      <c r="D14" s="314" t="s">
        <v>264</v>
      </c>
      <c r="E14" s="314" t="s">
        <v>265</v>
      </c>
      <c r="F14" s="313" t="s">
        <v>266</v>
      </c>
      <c r="G14" s="313"/>
      <c r="H14" s="313"/>
      <c r="I14" s="313"/>
      <c r="J14" s="313"/>
      <c r="K14" s="313"/>
      <c r="L14" s="313" t="s">
        <v>267</v>
      </c>
      <c r="M14" s="313"/>
      <c r="N14" s="313"/>
      <c r="O14" s="313"/>
      <c r="P14" s="313"/>
    </row>
    <row r="15" spans="1:16" ht="99" customHeight="1">
      <c r="A15" s="313"/>
      <c r="B15" s="313"/>
      <c r="C15" s="313"/>
      <c r="D15" s="314"/>
      <c r="E15" s="314"/>
      <c r="F15" s="285" t="s">
        <v>972</v>
      </c>
      <c r="G15" s="285" t="s">
        <v>963</v>
      </c>
      <c r="H15" s="285" t="s">
        <v>966</v>
      </c>
      <c r="I15" s="285" t="s">
        <v>967</v>
      </c>
      <c r="J15" s="285" t="s">
        <v>968</v>
      </c>
      <c r="K15" s="285" t="s">
        <v>969</v>
      </c>
      <c r="L15" s="285" t="s">
        <v>970</v>
      </c>
      <c r="M15" s="285" t="s">
        <v>966</v>
      </c>
      <c r="N15" s="285" t="s">
        <v>967</v>
      </c>
      <c r="O15" s="285" t="s">
        <v>971</v>
      </c>
      <c r="P15" s="285" t="s">
        <v>962</v>
      </c>
    </row>
    <row r="16" spans="1:16" ht="15.75">
      <c r="A16" s="71">
        <v>1</v>
      </c>
      <c r="B16" s="71">
        <v>2</v>
      </c>
      <c r="C16" s="71">
        <v>3</v>
      </c>
      <c r="D16" s="71">
        <v>4</v>
      </c>
      <c r="E16" s="71">
        <v>5</v>
      </c>
      <c r="F16" s="71">
        <v>6</v>
      </c>
      <c r="G16" s="71">
        <v>7</v>
      </c>
      <c r="H16" s="196">
        <v>8</v>
      </c>
      <c r="I16" s="196">
        <v>9</v>
      </c>
      <c r="J16" s="196">
        <v>10</v>
      </c>
      <c r="K16" s="71">
        <v>11</v>
      </c>
      <c r="L16" s="71">
        <v>12</v>
      </c>
      <c r="M16" s="71">
        <v>13</v>
      </c>
      <c r="N16" s="71">
        <v>14</v>
      </c>
      <c r="O16" s="71">
        <v>15</v>
      </c>
      <c r="P16" s="71">
        <v>16</v>
      </c>
    </row>
    <row r="17" spans="1:16" ht="15.75">
      <c r="A17" s="106">
        <v>1</v>
      </c>
      <c r="B17" s="190"/>
      <c r="C17" s="186" t="s">
        <v>694</v>
      </c>
      <c r="D17" s="182" t="s">
        <v>273</v>
      </c>
      <c r="E17" s="183">
        <v>1</v>
      </c>
      <c r="F17" s="121"/>
      <c r="G17" s="85"/>
      <c r="H17" s="84"/>
      <c r="I17" s="121"/>
      <c r="J17" s="84"/>
      <c r="K17" s="189"/>
      <c r="L17" s="185"/>
      <c r="M17" s="185"/>
      <c r="N17" s="185"/>
      <c r="O17" s="185"/>
      <c r="P17" s="185"/>
    </row>
    <row r="18" spans="1:16" ht="31.5">
      <c r="A18" s="106">
        <v>2</v>
      </c>
      <c r="B18" s="143"/>
      <c r="C18" s="181" t="s">
        <v>695</v>
      </c>
      <c r="D18" s="182" t="s">
        <v>310</v>
      </c>
      <c r="E18" s="183">
        <v>2</v>
      </c>
      <c r="F18" s="184"/>
      <c r="G18" s="85"/>
      <c r="H18" s="84"/>
      <c r="I18" s="84"/>
      <c r="J18" s="84"/>
      <c r="K18" s="184"/>
      <c r="L18" s="185"/>
      <c r="M18" s="185"/>
      <c r="N18" s="185"/>
      <c r="O18" s="185"/>
      <c r="P18" s="185"/>
    </row>
    <row r="19" spans="1:16" ht="31.5">
      <c r="A19" s="106">
        <v>3</v>
      </c>
      <c r="B19" s="143"/>
      <c r="C19" s="186" t="s">
        <v>696</v>
      </c>
      <c r="D19" s="187" t="s">
        <v>310</v>
      </c>
      <c r="E19" s="188">
        <v>1</v>
      </c>
      <c r="F19" s="184"/>
      <c r="G19" s="85"/>
      <c r="H19" s="84"/>
      <c r="I19" s="84"/>
      <c r="J19" s="84"/>
      <c r="K19" s="189"/>
      <c r="L19" s="185"/>
      <c r="M19" s="185"/>
      <c r="N19" s="185"/>
      <c r="O19" s="185"/>
      <c r="P19" s="185"/>
    </row>
    <row r="20" spans="1:16" ht="31.5">
      <c r="A20" s="106">
        <v>4</v>
      </c>
      <c r="B20" s="143"/>
      <c r="C20" s="181" t="s">
        <v>697</v>
      </c>
      <c r="D20" s="190" t="s">
        <v>310</v>
      </c>
      <c r="E20" s="188">
        <v>1</v>
      </c>
      <c r="F20" s="189"/>
      <c r="G20" s="85"/>
      <c r="H20" s="84"/>
      <c r="I20" s="84"/>
      <c r="J20" s="83"/>
      <c r="K20" s="184"/>
      <c r="L20" s="185"/>
      <c r="M20" s="185"/>
      <c r="N20" s="185"/>
      <c r="O20" s="185"/>
      <c r="P20" s="185"/>
    </row>
    <row r="21" spans="1:16" ht="31.5">
      <c r="A21" s="106">
        <v>5</v>
      </c>
      <c r="B21" s="143"/>
      <c r="C21" s="186" t="s">
        <v>698</v>
      </c>
      <c r="D21" s="187" t="s">
        <v>310</v>
      </c>
      <c r="E21" s="188">
        <v>2</v>
      </c>
      <c r="F21" s="184"/>
      <c r="G21" s="85"/>
      <c r="H21" s="84"/>
      <c r="I21" s="83"/>
      <c r="J21" s="83"/>
      <c r="K21" s="184"/>
      <c r="L21" s="185"/>
      <c r="M21" s="185"/>
      <c r="N21" s="185"/>
      <c r="O21" s="185"/>
      <c r="P21" s="185"/>
    </row>
    <row r="22" spans="1:16" ht="31.5">
      <c r="A22" s="106">
        <v>6</v>
      </c>
      <c r="B22" s="143"/>
      <c r="C22" s="186" t="s">
        <v>699</v>
      </c>
      <c r="D22" s="187" t="s">
        <v>310</v>
      </c>
      <c r="E22" s="188">
        <v>6</v>
      </c>
      <c r="F22" s="184"/>
      <c r="G22" s="85"/>
      <c r="H22" s="84"/>
      <c r="I22" s="83"/>
      <c r="J22" s="83"/>
      <c r="K22" s="184"/>
      <c r="L22" s="185"/>
      <c r="M22" s="185"/>
      <c r="N22" s="185"/>
      <c r="O22" s="185"/>
      <c r="P22" s="185"/>
    </row>
    <row r="23" spans="1:16" ht="31.5">
      <c r="A23" s="106">
        <v>7</v>
      </c>
      <c r="B23" s="143"/>
      <c r="C23" s="181" t="s">
        <v>700</v>
      </c>
      <c r="D23" s="190" t="s">
        <v>434</v>
      </c>
      <c r="E23" s="188">
        <v>32</v>
      </c>
      <c r="F23" s="121"/>
      <c r="G23" s="85"/>
      <c r="H23" s="84"/>
      <c r="I23" s="121"/>
      <c r="J23" s="84"/>
      <c r="K23" s="184"/>
      <c r="L23" s="185"/>
      <c r="M23" s="185"/>
      <c r="N23" s="185"/>
      <c r="O23" s="185"/>
      <c r="P23" s="185"/>
    </row>
    <row r="24" spans="1:18" s="200" customFormat="1" ht="31.5">
      <c r="A24" s="106">
        <v>8</v>
      </c>
      <c r="B24" s="143"/>
      <c r="C24" s="181" t="s">
        <v>701</v>
      </c>
      <c r="D24" s="190" t="s">
        <v>434</v>
      </c>
      <c r="E24" s="197">
        <v>10</v>
      </c>
      <c r="F24" s="121"/>
      <c r="G24" s="85"/>
      <c r="H24" s="84"/>
      <c r="I24" s="121"/>
      <c r="J24" s="84"/>
      <c r="K24" s="198"/>
      <c r="L24" s="185"/>
      <c r="M24" s="185"/>
      <c r="N24" s="185"/>
      <c r="O24" s="185"/>
      <c r="P24" s="199"/>
      <c r="R24" s="201"/>
    </row>
    <row r="25" spans="1:16" ht="31.5">
      <c r="A25" s="106">
        <v>9</v>
      </c>
      <c r="B25" s="143"/>
      <c r="C25" s="186" t="s">
        <v>702</v>
      </c>
      <c r="D25" s="202" t="s">
        <v>434</v>
      </c>
      <c r="E25" s="188">
        <v>10</v>
      </c>
      <c r="F25" s="121"/>
      <c r="G25" s="85"/>
      <c r="H25" s="84"/>
      <c r="I25" s="121"/>
      <c r="J25" s="84"/>
      <c r="K25" s="189"/>
      <c r="L25" s="185"/>
      <c r="M25" s="185"/>
      <c r="N25" s="185"/>
      <c r="O25" s="185"/>
      <c r="P25" s="185"/>
    </row>
    <row r="26" spans="1:16" ht="31.5">
      <c r="A26" s="106">
        <v>10</v>
      </c>
      <c r="B26" s="143"/>
      <c r="C26" s="186" t="s">
        <v>703</v>
      </c>
      <c r="D26" s="187" t="s">
        <v>434</v>
      </c>
      <c r="E26" s="188">
        <v>3</v>
      </c>
      <c r="F26" s="121"/>
      <c r="G26" s="85"/>
      <c r="H26" s="84"/>
      <c r="I26" s="121"/>
      <c r="J26" s="84"/>
      <c r="K26" s="189"/>
      <c r="L26" s="185"/>
      <c r="M26" s="185"/>
      <c r="N26" s="185"/>
      <c r="O26" s="185"/>
      <c r="P26" s="185"/>
    </row>
    <row r="27" spans="1:16" ht="31.5">
      <c r="A27" s="106">
        <v>11</v>
      </c>
      <c r="B27" s="143"/>
      <c r="C27" s="186" t="s">
        <v>704</v>
      </c>
      <c r="D27" s="187" t="s">
        <v>434</v>
      </c>
      <c r="E27" s="188">
        <v>60</v>
      </c>
      <c r="F27" s="121"/>
      <c r="G27" s="85"/>
      <c r="H27" s="84"/>
      <c r="I27" s="84"/>
      <c r="J27" s="84"/>
      <c r="K27" s="189"/>
      <c r="L27" s="185"/>
      <c r="M27" s="185"/>
      <c r="N27" s="185"/>
      <c r="O27" s="185"/>
      <c r="P27" s="185"/>
    </row>
    <row r="28" spans="1:16" ht="31.5">
      <c r="A28" s="106">
        <v>12</v>
      </c>
      <c r="B28" s="143"/>
      <c r="C28" s="186" t="s">
        <v>705</v>
      </c>
      <c r="D28" s="187" t="s">
        <v>434</v>
      </c>
      <c r="E28" s="188">
        <v>45</v>
      </c>
      <c r="F28" s="121"/>
      <c r="G28" s="85"/>
      <c r="H28" s="84"/>
      <c r="I28" s="84"/>
      <c r="J28" s="84"/>
      <c r="K28" s="189"/>
      <c r="L28" s="185"/>
      <c r="M28" s="185"/>
      <c r="N28" s="185"/>
      <c r="O28" s="185"/>
      <c r="P28" s="185"/>
    </row>
    <row r="29" spans="1:16" ht="15.75">
      <c r="A29" s="106">
        <v>13</v>
      </c>
      <c r="B29" s="143"/>
      <c r="C29" s="186" t="s">
        <v>706</v>
      </c>
      <c r="D29" s="187" t="s">
        <v>434</v>
      </c>
      <c r="E29" s="188">
        <v>25</v>
      </c>
      <c r="F29" s="199"/>
      <c r="G29" s="85"/>
      <c r="H29" s="84"/>
      <c r="I29" s="84"/>
      <c r="J29" s="84"/>
      <c r="K29" s="189"/>
      <c r="L29" s="185"/>
      <c r="M29" s="185"/>
      <c r="N29" s="185"/>
      <c r="O29" s="185"/>
      <c r="P29" s="185"/>
    </row>
    <row r="30" spans="1:16" ht="15.75">
      <c r="A30" s="106">
        <v>14</v>
      </c>
      <c r="B30" s="143"/>
      <c r="C30" s="186" t="s">
        <v>707</v>
      </c>
      <c r="D30" s="187" t="s">
        <v>434</v>
      </c>
      <c r="E30" s="188">
        <v>1</v>
      </c>
      <c r="F30" s="199"/>
      <c r="G30" s="85"/>
      <c r="H30" s="84"/>
      <c r="I30" s="84"/>
      <c r="J30" s="84"/>
      <c r="K30" s="189"/>
      <c r="L30" s="185"/>
      <c r="M30" s="185"/>
      <c r="N30" s="185"/>
      <c r="O30" s="185"/>
      <c r="P30" s="185"/>
    </row>
    <row r="31" spans="1:16" ht="31.5">
      <c r="A31" s="106">
        <v>15</v>
      </c>
      <c r="B31" s="143"/>
      <c r="C31" s="186" t="s">
        <v>708</v>
      </c>
      <c r="D31" s="187" t="s">
        <v>310</v>
      </c>
      <c r="E31" s="188">
        <v>1</v>
      </c>
      <c r="F31" s="189"/>
      <c r="G31" s="85"/>
      <c r="H31" s="84"/>
      <c r="I31" s="84"/>
      <c r="J31" s="84"/>
      <c r="K31" s="189"/>
      <c r="L31" s="185"/>
      <c r="M31" s="185"/>
      <c r="N31" s="185"/>
      <c r="O31" s="185"/>
      <c r="P31" s="185"/>
    </row>
    <row r="32" spans="1:16" ht="15.75">
      <c r="A32" s="106">
        <v>16</v>
      </c>
      <c r="B32" s="143"/>
      <c r="C32" s="186" t="s">
        <v>709</v>
      </c>
      <c r="D32" s="187" t="s">
        <v>310</v>
      </c>
      <c r="E32" s="188">
        <v>4</v>
      </c>
      <c r="F32" s="189"/>
      <c r="G32" s="85"/>
      <c r="H32" s="84"/>
      <c r="I32" s="84"/>
      <c r="J32" s="84"/>
      <c r="K32" s="189"/>
      <c r="L32" s="185"/>
      <c r="M32" s="185"/>
      <c r="N32" s="185"/>
      <c r="O32" s="185"/>
      <c r="P32" s="185"/>
    </row>
    <row r="33" spans="1:16" ht="31.5">
      <c r="A33" s="106">
        <v>17</v>
      </c>
      <c r="B33" s="143"/>
      <c r="C33" s="186" t="s">
        <v>710</v>
      </c>
      <c r="D33" s="187" t="s">
        <v>310</v>
      </c>
      <c r="E33" s="188">
        <v>50</v>
      </c>
      <c r="F33" s="189"/>
      <c r="G33" s="85"/>
      <c r="H33" s="84"/>
      <c r="I33" s="84"/>
      <c r="J33" s="84"/>
      <c r="K33" s="189"/>
      <c r="L33" s="185"/>
      <c r="M33" s="185"/>
      <c r="N33" s="185"/>
      <c r="O33" s="185"/>
      <c r="P33" s="185"/>
    </row>
    <row r="34" spans="1:16" ht="31.5">
      <c r="A34" s="106">
        <v>18</v>
      </c>
      <c r="B34" s="143"/>
      <c r="C34" s="186" t="s">
        <v>711</v>
      </c>
      <c r="D34" s="187" t="s">
        <v>310</v>
      </c>
      <c r="E34" s="188">
        <v>5</v>
      </c>
      <c r="F34" s="189"/>
      <c r="G34" s="85"/>
      <c r="H34" s="84"/>
      <c r="I34" s="84"/>
      <c r="J34" s="84"/>
      <c r="K34" s="189"/>
      <c r="L34" s="185"/>
      <c r="M34" s="185"/>
      <c r="N34" s="185"/>
      <c r="O34" s="185"/>
      <c r="P34" s="185"/>
    </row>
    <row r="35" spans="1:16" ht="31.5">
      <c r="A35" s="106">
        <v>19</v>
      </c>
      <c r="B35" s="143"/>
      <c r="C35" s="186" t="s">
        <v>712</v>
      </c>
      <c r="D35" s="187" t="s">
        <v>310</v>
      </c>
      <c r="E35" s="188">
        <v>8</v>
      </c>
      <c r="F35" s="199"/>
      <c r="G35" s="85"/>
      <c r="H35" s="84"/>
      <c r="I35" s="121"/>
      <c r="J35" s="121"/>
      <c r="K35" s="189"/>
      <c r="L35" s="185"/>
      <c r="M35" s="185"/>
      <c r="N35" s="185"/>
      <c r="O35" s="185"/>
      <c r="P35" s="185"/>
    </row>
    <row r="36" spans="1:16" ht="31.5">
      <c r="A36" s="106">
        <v>20</v>
      </c>
      <c r="B36" s="143"/>
      <c r="C36" s="186" t="s">
        <v>713</v>
      </c>
      <c r="D36" s="187" t="s">
        <v>279</v>
      </c>
      <c r="E36" s="188">
        <v>25</v>
      </c>
      <c r="F36" s="199"/>
      <c r="G36" s="85"/>
      <c r="H36" s="84"/>
      <c r="I36" s="121"/>
      <c r="J36" s="121"/>
      <c r="K36" s="189"/>
      <c r="L36" s="185"/>
      <c r="M36" s="185"/>
      <c r="N36" s="185"/>
      <c r="O36" s="185"/>
      <c r="P36" s="185"/>
    </row>
    <row r="37" spans="1:16" ht="31.5">
      <c r="A37" s="106">
        <v>21</v>
      </c>
      <c r="B37" s="143"/>
      <c r="C37" s="186" t="s">
        <v>714</v>
      </c>
      <c r="D37" s="187" t="s">
        <v>273</v>
      </c>
      <c r="E37" s="188">
        <v>1</v>
      </c>
      <c r="F37" s="199"/>
      <c r="G37" s="85"/>
      <c r="H37" s="84"/>
      <c r="I37" s="121"/>
      <c r="J37" s="121"/>
      <c r="K37" s="189"/>
      <c r="L37" s="185"/>
      <c r="M37" s="185"/>
      <c r="N37" s="185"/>
      <c r="O37" s="185"/>
      <c r="P37" s="185"/>
    </row>
    <row r="38" spans="1:16" ht="15.75">
      <c r="A38" s="106">
        <v>22</v>
      </c>
      <c r="B38" s="143"/>
      <c r="C38" s="186" t="s">
        <v>715</v>
      </c>
      <c r="D38" s="187" t="s">
        <v>279</v>
      </c>
      <c r="E38" s="188">
        <v>20</v>
      </c>
      <c r="F38" s="199"/>
      <c r="G38" s="85"/>
      <c r="H38" s="84"/>
      <c r="I38" s="121"/>
      <c r="J38" s="121"/>
      <c r="K38" s="189"/>
      <c r="L38" s="185"/>
      <c r="M38" s="185"/>
      <c r="N38" s="185"/>
      <c r="O38" s="185"/>
      <c r="P38" s="185"/>
    </row>
    <row r="39" spans="1:16" ht="31.5">
      <c r="A39" s="106">
        <v>23</v>
      </c>
      <c r="B39" s="143"/>
      <c r="C39" s="186" t="s">
        <v>716</v>
      </c>
      <c r="D39" s="187" t="s">
        <v>310</v>
      </c>
      <c r="E39" s="188">
        <v>1</v>
      </c>
      <c r="F39" s="199"/>
      <c r="G39" s="85"/>
      <c r="H39" s="84"/>
      <c r="I39" s="121"/>
      <c r="J39" s="121"/>
      <c r="K39" s="189"/>
      <c r="L39" s="185"/>
      <c r="M39" s="185"/>
      <c r="N39" s="185"/>
      <c r="O39" s="185"/>
      <c r="P39" s="185"/>
    </row>
    <row r="40" spans="1:16" ht="15.75">
      <c r="A40" s="106">
        <v>24</v>
      </c>
      <c r="B40" s="143"/>
      <c r="C40" s="186" t="s">
        <v>717</v>
      </c>
      <c r="D40" s="187" t="s">
        <v>279</v>
      </c>
      <c r="E40" s="188">
        <v>6</v>
      </c>
      <c r="F40" s="199"/>
      <c r="G40" s="85"/>
      <c r="H40" s="84"/>
      <c r="I40" s="121"/>
      <c r="J40" s="121"/>
      <c r="K40" s="189"/>
      <c r="L40" s="185"/>
      <c r="M40" s="185"/>
      <c r="N40" s="185"/>
      <c r="O40" s="185"/>
      <c r="P40" s="185"/>
    </row>
    <row r="41" spans="1:16" ht="15.75">
      <c r="A41" s="106">
        <v>25</v>
      </c>
      <c r="B41" s="143"/>
      <c r="C41" s="186" t="s">
        <v>718</v>
      </c>
      <c r="D41" s="187" t="s">
        <v>310</v>
      </c>
      <c r="E41" s="188">
        <v>4</v>
      </c>
      <c r="F41" s="199"/>
      <c r="G41" s="85"/>
      <c r="H41" s="84"/>
      <c r="I41" s="121"/>
      <c r="J41" s="121"/>
      <c r="K41" s="189"/>
      <c r="L41" s="185"/>
      <c r="M41" s="185"/>
      <c r="N41" s="185"/>
      <c r="O41" s="185"/>
      <c r="P41" s="185"/>
    </row>
    <row r="42" spans="1:16" ht="15.75">
      <c r="A42" s="106">
        <v>26</v>
      </c>
      <c r="B42" s="143"/>
      <c r="C42" s="186" t="s">
        <v>719</v>
      </c>
      <c r="D42" s="187" t="s">
        <v>310</v>
      </c>
      <c r="E42" s="188">
        <v>1</v>
      </c>
      <c r="F42" s="84"/>
      <c r="G42" s="85"/>
      <c r="H42" s="84"/>
      <c r="I42" s="84"/>
      <c r="J42" s="84"/>
      <c r="K42" s="189"/>
      <c r="L42" s="185"/>
      <c r="M42" s="185"/>
      <c r="N42" s="185"/>
      <c r="O42" s="185"/>
      <c r="P42" s="185"/>
    </row>
    <row r="43" spans="1:16" ht="31.5">
      <c r="A43" s="106">
        <v>27</v>
      </c>
      <c r="B43" s="143"/>
      <c r="C43" s="186" t="s">
        <v>720</v>
      </c>
      <c r="D43" s="187" t="s">
        <v>273</v>
      </c>
      <c r="E43" s="188">
        <v>1</v>
      </c>
      <c r="F43" s="199"/>
      <c r="G43" s="85"/>
      <c r="H43" s="84"/>
      <c r="I43" s="121"/>
      <c r="J43" s="121"/>
      <c r="K43" s="189"/>
      <c r="L43" s="185"/>
      <c r="M43" s="185"/>
      <c r="N43" s="185"/>
      <c r="O43" s="185"/>
      <c r="P43" s="185"/>
    </row>
    <row r="44" spans="1:16" ht="47.25">
      <c r="A44" s="203">
        <v>28</v>
      </c>
      <c r="B44" s="204"/>
      <c r="C44" s="96" t="s">
        <v>533</v>
      </c>
      <c r="D44" s="187" t="s">
        <v>273</v>
      </c>
      <c r="E44" s="188">
        <v>1</v>
      </c>
      <c r="F44" s="199"/>
      <c r="G44" s="185"/>
      <c r="H44" s="84"/>
      <c r="I44" s="121"/>
      <c r="J44" s="121"/>
      <c r="K44" s="189"/>
      <c r="L44" s="185"/>
      <c r="M44" s="185"/>
      <c r="N44" s="185"/>
      <c r="O44" s="185"/>
      <c r="P44" s="185"/>
    </row>
    <row r="45" spans="1:16" s="52" customFormat="1" ht="15.75">
      <c r="A45" s="144"/>
      <c r="B45" s="145"/>
      <c r="C45" s="146" t="s">
        <v>415</v>
      </c>
      <c r="D45" s="147"/>
      <c r="E45" s="148"/>
      <c r="F45" s="149"/>
      <c r="G45" s="149"/>
      <c r="H45" s="149"/>
      <c r="I45" s="149"/>
      <c r="J45" s="149"/>
      <c r="K45" s="149"/>
      <c r="L45" s="150"/>
      <c r="M45" s="150"/>
      <c r="N45" s="150"/>
      <c r="O45" s="150"/>
      <c r="P45" s="150"/>
    </row>
    <row r="46" spans="1:16" s="154" customFormat="1" ht="12.75" customHeight="1">
      <c r="A46" s="151"/>
      <c r="B46" s="152"/>
      <c r="C46" s="317" t="s">
        <v>416</v>
      </c>
      <c r="D46" s="317"/>
      <c r="E46" s="317"/>
      <c r="F46" s="317"/>
      <c r="G46" s="317"/>
      <c r="H46" s="317"/>
      <c r="I46" s="317"/>
      <c r="J46" s="317"/>
      <c r="K46" s="317"/>
      <c r="L46" s="153"/>
      <c r="M46" s="153"/>
      <c r="N46" s="153"/>
      <c r="O46" s="153"/>
      <c r="P46" s="153"/>
    </row>
    <row r="47" spans="1:16" ht="12.75" customHeight="1">
      <c r="A47" s="151"/>
      <c r="B47" s="152"/>
      <c r="C47" s="317" t="s">
        <v>417</v>
      </c>
      <c r="D47" s="317"/>
      <c r="E47" s="317"/>
      <c r="F47" s="317"/>
      <c r="G47" s="317"/>
      <c r="H47" s="317"/>
      <c r="I47" s="317"/>
      <c r="J47" s="317"/>
      <c r="K47" s="317"/>
      <c r="L47" s="153"/>
      <c r="M47" s="153"/>
      <c r="N47" s="153"/>
      <c r="O47" s="153"/>
      <c r="P47" s="153"/>
    </row>
    <row r="48" spans="1:16" s="51" customFormat="1" ht="12.75" customHeight="1">
      <c r="A48" s="318"/>
      <c r="B48" s="318"/>
      <c r="C48" s="318"/>
      <c r="D48" s="155"/>
      <c r="E48" s="156"/>
      <c r="F48" s="157"/>
      <c r="G48" s="157"/>
      <c r="H48" s="157"/>
      <c r="I48" s="157"/>
      <c r="J48" s="157"/>
      <c r="K48" s="157"/>
      <c r="L48" s="157"/>
      <c r="M48" s="157"/>
      <c r="N48" s="157" t="s">
        <v>418</v>
      </c>
      <c r="O48" s="47"/>
      <c r="P48" s="47"/>
    </row>
    <row r="49" spans="1:16" s="51" customFormat="1" ht="15.75">
      <c r="A49" s="86"/>
      <c r="B49" s="86"/>
      <c r="C49" s="86"/>
      <c r="D49" s="86"/>
      <c r="E49" s="86"/>
      <c r="F49" s="158"/>
      <c r="G49" s="158"/>
      <c r="H49" s="50"/>
      <c r="I49" s="50"/>
      <c r="J49" s="50"/>
      <c r="K49" s="50"/>
      <c r="L49" s="50"/>
      <c r="M49" s="50"/>
      <c r="N49" s="50"/>
      <c r="O49" s="50"/>
      <c r="P49" s="50"/>
    </row>
    <row r="50" spans="1:16" s="51" customFormat="1" ht="15.75">
      <c r="A50" s="44" t="s">
        <v>255</v>
      </c>
      <c r="B50" s="45"/>
      <c r="C50" s="46"/>
      <c r="D50" s="44" t="s">
        <v>257</v>
      </c>
      <c r="E50" s="44"/>
      <c r="F50" s="47"/>
      <c r="G50" s="47"/>
      <c r="H50" s="47"/>
      <c r="I50" s="47"/>
      <c r="J50" s="47"/>
      <c r="K50" s="47"/>
      <c r="L50" s="157"/>
      <c r="M50" s="157"/>
      <c r="N50" s="157"/>
      <c r="O50" s="50"/>
      <c r="P50" s="50"/>
    </row>
    <row r="51" spans="1:14" ht="12.75" customHeight="1">
      <c r="A51" s="44"/>
      <c r="B51" s="45"/>
      <c r="C51" s="159" t="s">
        <v>256</v>
      </c>
      <c r="D51" s="44"/>
      <c r="E51" s="44"/>
      <c r="F51" s="315" t="s">
        <v>256</v>
      </c>
      <c r="G51" s="315"/>
      <c r="H51" s="315"/>
      <c r="I51" s="315"/>
      <c r="J51" s="315"/>
      <c r="K51" s="315"/>
      <c r="L51" s="157"/>
      <c r="M51" s="157"/>
      <c r="N51" s="157"/>
    </row>
    <row r="52" spans="1:14" ht="15.75">
      <c r="A52" s="44"/>
      <c r="B52" s="45"/>
      <c r="C52" s="44"/>
      <c r="D52" s="44"/>
      <c r="E52" s="44"/>
      <c r="F52" s="157"/>
      <c r="G52" s="157"/>
      <c r="H52" s="157"/>
      <c r="I52" s="157"/>
      <c r="J52" s="157"/>
      <c r="K52" s="157"/>
      <c r="L52" s="157"/>
      <c r="M52" s="157"/>
      <c r="N52" s="157"/>
    </row>
    <row r="53" spans="1:14" ht="15.75">
      <c r="A53" s="44" t="s">
        <v>258</v>
      </c>
      <c r="B53" s="45"/>
      <c r="C53" s="46"/>
      <c r="D53" s="44"/>
      <c r="E53" s="44"/>
      <c r="F53" s="157"/>
      <c r="G53" s="157"/>
      <c r="H53" s="157"/>
      <c r="I53" s="157"/>
      <c r="J53" s="157"/>
      <c r="K53" s="157"/>
      <c r="L53" s="157"/>
      <c r="M53" s="157"/>
      <c r="N53" s="157"/>
    </row>
    <row r="54" spans="1:10" ht="15.75">
      <c r="A54" s="86"/>
      <c r="B54" s="86"/>
      <c r="C54" s="86"/>
      <c r="D54" s="86"/>
      <c r="E54" s="86"/>
      <c r="F54" s="158"/>
      <c r="H54" s="50"/>
      <c r="I54" s="50"/>
      <c r="J54" s="50"/>
    </row>
  </sheetData>
  <sheetProtection selectLockedCells="1" selectUnlockedCells="1"/>
  <mergeCells count="17">
    <mergeCell ref="D14:D15"/>
    <mergeCell ref="E14:E15"/>
    <mergeCell ref="F14:K14"/>
    <mergeCell ref="A1:B1"/>
    <mergeCell ref="A2:B2"/>
    <mergeCell ref="A3:B3"/>
    <mergeCell ref="A6:H6"/>
    <mergeCell ref="F51:K51"/>
    <mergeCell ref="L14:P14"/>
    <mergeCell ref="C46:K46"/>
    <mergeCell ref="C47:K47"/>
    <mergeCell ref="A48:C48"/>
    <mergeCell ref="A7:B7"/>
    <mergeCell ref="A11:G11"/>
    <mergeCell ref="A14:A15"/>
    <mergeCell ref="B14:B15"/>
    <mergeCell ref="C14:C15"/>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7.xml><?xml version="1.0" encoding="utf-8"?>
<worksheet xmlns="http://schemas.openxmlformats.org/spreadsheetml/2006/main" xmlns:r="http://schemas.openxmlformats.org/officeDocument/2006/relationships">
  <sheetPr>
    <tabColor indexed="21"/>
  </sheetPr>
  <dimension ref="A1:R42"/>
  <sheetViews>
    <sheetView zoomScale="85" zoomScaleNormal="85" zoomScalePageLayoutView="0" workbookViewId="0" topLeftCell="A1">
      <selection activeCell="D15" sqref="D15:E16"/>
    </sheetView>
  </sheetViews>
  <sheetFormatPr defaultColWidth="9.140625" defaultRowHeight="12.75"/>
  <cols>
    <col min="1" max="1" width="8.8515625" style="50" customWidth="1"/>
    <col min="2" max="2" width="9.00390625" style="50" customWidth="1"/>
    <col min="3" max="3" width="43.7109375" style="50" customWidth="1"/>
    <col min="4" max="4" width="10.57421875" style="50" customWidth="1"/>
    <col min="5" max="5" width="9.7109375" style="50" customWidth="1"/>
    <col min="6" max="7" width="9.57421875" style="50" customWidth="1"/>
    <col min="8" max="10" width="9.57421875" style="86" customWidth="1"/>
    <col min="11" max="16" width="9.57421875" style="50" customWidth="1"/>
    <col min="17" max="18" width="11.57421875" style="50" customWidth="1"/>
    <col min="19" max="16384" width="9.140625" style="50" customWidth="1"/>
  </cols>
  <sheetData>
    <row r="1" spans="1:10" s="51" customFormat="1" ht="12.75" customHeight="1">
      <c r="A1" s="310"/>
      <c r="B1" s="310"/>
      <c r="C1" s="23"/>
      <c r="E1" s="52"/>
      <c r="H1" s="192"/>
      <c r="I1" s="192"/>
      <c r="J1" s="192"/>
    </row>
    <row r="2" spans="1:10" s="51" customFormat="1" ht="12.75" customHeight="1">
      <c r="A2" s="311"/>
      <c r="B2" s="311"/>
      <c r="C2" s="55"/>
      <c r="E2" s="52"/>
      <c r="G2" s="54" t="s">
        <v>721</v>
      </c>
      <c r="H2" s="192"/>
      <c r="I2" s="192"/>
      <c r="J2" s="192"/>
    </row>
    <row r="3" spans="1:10" s="51" customFormat="1" ht="12.75" customHeight="1">
      <c r="A3" s="311"/>
      <c r="B3" s="311"/>
      <c r="C3" s="56"/>
      <c r="E3" s="52"/>
      <c r="F3" s="312" t="s">
        <v>722</v>
      </c>
      <c r="G3" s="312"/>
      <c r="H3" s="312"/>
      <c r="I3" s="193"/>
      <c r="J3" s="192"/>
    </row>
    <row r="4" spans="2:16" s="51" customFormat="1" ht="15" customHeight="1">
      <c r="B4" s="53"/>
      <c r="C4" s="58"/>
      <c r="D4" s="53"/>
      <c r="E4" s="53"/>
      <c r="F4" s="53"/>
      <c r="H4" s="194"/>
      <c r="I4" s="194"/>
      <c r="J4" s="194"/>
      <c r="K4" s="53"/>
      <c r="L4" s="53"/>
      <c r="M4" s="53"/>
      <c r="N4" s="53"/>
      <c r="O4" s="53"/>
      <c r="P4" s="53"/>
    </row>
    <row r="5" spans="1:16" s="51" customFormat="1" ht="16.5" customHeight="1">
      <c r="A5" s="61"/>
      <c r="B5" s="61"/>
      <c r="C5" s="62"/>
      <c r="D5" s="63"/>
      <c r="E5" s="170"/>
      <c r="F5" s="59"/>
      <c r="G5" s="59"/>
      <c r="H5" s="195"/>
      <c r="I5" s="195"/>
      <c r="J5" s="195"/>
      <c r="K5" s="59"/>
      <c r="L5" s="59"/>
      <c r="M5" s="59"/>
      <c r="N5" s="59"/>
      <c r="O5" s="59"/>
      <c r="P5" s="59"/>
    </row>
    <row r="6" spans="1:16" s="51" customFormat="1" ht="15.75" customHeight="1">
      <c r="A6" s="299" t="s">
        <v>213</v>
      </c>
      <c r="B6" s="299"/>
      <c r="C6" s="299"/>
      <c r="D6" s="299"/>
      <c r="E6" s="299"/>
      <c r="F6" s="299"/>
      <c r="G6" s="299"/>
      <c r="H6" s="299"/>
      <c r="I6" s="59"/>
      <c r="J6" s="59"/>
      <c r="K6" s="59"/>
      <c r="L6" s="59"/>
      <c r="M6" s="59"/>
      <c r="N6" s="59"/>
      <c r="O6" s="60"/>
      <c r="P6" s="60"/>
    </row>
    <row r="7" spans="1:16" s="51" customFormat="1" ht="15.75" customHeight="1">
      <c r="A7" s="299" t="s">
        <v>214</v>
      </c>
      <c r="B7" s="299"/>
      <c r="C7" s="7"/>
      <c r="D7" s="7"/>
      <c r="E7" s="7"/>
      <c r="F7" s="7"/>
      <c r="G7" s="7"/>
      <c r="H7" s="7"/>
      <c r="I7" s="60"/>
      <c r="J7" s="60"/>
      <c r="K7" s="60"/>
      <c r="L7" s="60"/>
      <c r="M7" s="60"/>
      <c r="N7" s="60"/>
      <c r="O7" s="60"/>
      <c r="P7" s="60"/>
    </row>
    <row r="8" spans="1:16" s="51" customFormat="1" ht="15.75">
      <c r="A8" s="24" t="s">
        <v>215</v>
      </c>
      <c r="B8" s="7"/>
      <c r="C8" s="7"/>
      <c r="D8" s="7"/>
      <c r="E8" s="7"/>
      <c r="F8" s="7"/>
      <c r="G8" s="7"/>
      <c r="H8" s="7"/>
      <c r="I8" s="60"/>
      <c r="J8" s="60"/>
      <c r="K8" s="60"/>
      <c r="L8" s="60"/>
      <c r="M8" s="60"/>
      <c r="N8" s="60"/>
      <c r="O8" s="60"/>
      <c r="P8" s="60"/>
    </row>
    <row r="9" spans="1:16" s="51" customFormat="1" ht="15.75">
      <c r="A9" s="24" t="s">
        <v>229</v>
      </c>
      <c r="B9" s="24"/>
      <c r="C9" s="24"/>
      <c r="D9" s="24"/>
      <c r="E9" s="24"/>
      <c r="F9" s="24"/>
      <c r="G9" s="24"/>
      <c r="H9" s="24"/>
      <c r="I9" s="60"/>
      <c r="J9" s="60"/>
      <c r="K9" s="60"/>
      <c r="L9" s="60"/>
      <c r="M9" s="60"/>
      <c r="N9" s="60"/>
      <c r="O9" s="60"/>
      <c r="P9" s="60"/>
    </row>
    <row r="10" spans="1:16" s="51" customFormat="1" ht="15.75">
      <c r="A10" s="8" t="s">
        <v>216</v>
      </c>
      <c r="B10" s="8"/>
      <c r="C10" s="8"/>
      <c r="D10" s="8"/>
      <c r="E10" s="8"/>
      <c r="F10" s="8"/>
      <c r="G10" s="8"/>
      <c r="H10" s="25"/>
      <c r="I10" s="60"/>
      <c r="J10" s="60"/>
      <c r="K10" s="60"/>
      <c r="L10" s="60"/>
      <c r="M10" s="60"/>
      <c r="N10" s="60"/>
      <c r="O10" s="60"/>
      <c r="P10" s="60"/>
    </row>
    <row r="11" spans="1:16" s="51" customFormat="1" ht="35.25" customHeight="1">
      <c r="A11" s="294" t="s">
        <v>957</v>
      </c>
      <c r="B11" s="294"/>
      <c r="C11" s="294"/>
      <c r="D11" s="294"/>
      <c r="E11" s="294"/>
      <c r="F11" s="294"/>
      <c r="G11" s="294"/>
      <c r="H11" s="8"/>
      <c r="I11" s="60"/>
      <c r="J11" s="60"/>
      <c r="K11" s="60"/>
      <c r="L11" s="60"/>
      <c r="M11" s="60"/>
      <c r="N11" s="60"/>
      <c r="O11" s="60"/>
      <c r="P11" s="60"/>
    </row>
    <row r="12" spans="1:16" s="51" customFormat="1" ht="15.75">
      <c r="A12" s="61"/>
      <c r="B12" s="61"/>
      <c r="C12" s="62"/>
      <c r="D12" s="63"/>
      <c r="E12" s="64"/>
      <c r="F12" s="57"/>
      <c r="G12" s="57"/>
      <c r="H12" s="57"/>
      <c r="I12" s="57"/>
      <c r="J12" s="57"/>
      <c r="K12" s="57"/>
      <c r="L12" s="57"/>
      <c r="M12" s="57"/>
      <c r="N12" s="57"/>
      <c r="O12" s="60"/>
      <c r="P12" s="60"/>
    </row>
    <row r="13" spans="1:15" s="51" customFormat="1" ht="15.75">
      <c r="A13" s="61"/>
      <c r="B13" s="61"/>
      <c r="C13" s="62"/>
      <c r="D13" s="11"/>
      <c r="E13" s="57"/>
      <c r="F13" s="67"/>
      <c r="G13" s="59"/>
      <c r="H13" s="59"/>
      <c r="I13" s="59"/>
      <c r="J13" s="59"/>
      <c r="K13" s="57"/>
      <c r="L13" s="68" t="s">
        <v>261</v>
      </c>
      <c r="N13" s="69"/>
      <c r="O13" s="57"/>
    </row>
    <row r="14" spans="1:16" ht="12.75" customHeight="1">
      <c r="A14" s="70"/>
      <c r="B14" s="70"/>
      <c r="C14" s="70"/>
      <c r="D14" s="70"/>
      <c r="E14" s="70"/>
      <c r="F14" s="70"/>
      <c r="G14" s="70"/>
      <c r="H14" s="205"/>
      <c r="I14" s="205"/>
      <c r="J14" s="205"/>
      <c r="K14" s="70"/>
      <c r="L14" s="70"/>
      <c r="M14" s="206"/>
      <c r="N14" s="70"/>
      <c r="O14" s="70"/>
      <c r="P14" s="70"/>
    </row>
    <row r="15" spans="1:16" s="51" customFormat="1" ht="22.5" customHeight="1">
      <c r="A15" s="313" t="s">
        <v>217</v>
      </c>
      <c r="B15" s="313" t="s">
        <v>262</v>
      </c>
      <c r="C15" s="313" t="s">
        <v>263</v>
      </c>
      <c r="D15" s="314" t="s">
        <v>264</v>
      </c>
      <c r="E15" s="314" t="s">
        <v>265</v>
      </c>
      <c r="F15" s="313" t="s">
        <v>266</v>
      </c>
      <c r="G15" s="313"/>
      <c r="H15" s="313"/>
      <c r="I15" s="313"/>
      <c r="J15" s="313"/>
      <c r="K15" s="313"/>
      <c r="L15" s="313" t="s">
        <v>267</v>
      </c>
      <c r="M15" s="313"/>
      <c r="N15" s="313"/>
      <c r="O15" s="313"/>
      <c r="P15" s="313"/>
    </row>
    <row r="16" spans="1:16" ht="105" customHeight="1">
      <c r="A16" s="313"/>
      <c r="B16" s="313"/>
      <c r="C16" s="313"/>
      <c r="D16" s="314"/>
      <c r="E16" s="314"/>
      <c r="F16" s="285" t="s">
        <v>972</v>
      </c>
      <c r="G16" s="285" t="s">
        <v>963</v>
      </c>
      <c r="H16" s="285" t="s">
        <v>966</v>
      </c>
      <c r="I16" s="285" t="s">
        <v>967</v>
      </c>
      <c r="J16" s="285" t="s">
        <v>968</v>
      </c>
      <c r="K16" s="285" t="s">
        <v>969</v>
      </c>
      <c r="L16" s="285" t="s">
        <v>970</v>
      </c>
      <c r="M16" s="285" t="s">
        <v>966</v>
      </c>
      <c r="N16" s="285" t="s">
        <v>967</v>
      </c>
      <c r="O16" s="285" t="s">
        <v>971</v>
      </c>
      <c r="P16" s="285" t="s">
        <v>962</v>
      </c>
    </row>
    <row r="17" spans="1:16" ht="15.75">
      <c r="A17" s="71">
        <v>1</v>
      </c>
      <c r="B17" s="71">
        <v>2</v>
      </c>
      <c r="C17" s="71">
        <v>3</v>
      </c>
      <c r="D17" s="71">
        <v>4</v>
      </c>
      <c r="E17" s="71">
        <v>5</v>
      </c>
      <c r="F17" s="71">
        <v>6</v>
      </c>
      <c r="G17" s="71">
        <v>7</v>
      </c>
      <c r="H17" s="196">
        <v>8</v>
      </c>
      <c r="I17" s="196">
        <v>9</v>
      </c>
      <c r="J17" s="196">
        <v>10</v>
      </c>
      <c r="K17" s="71">
        <v>11</v>
      </c>
      <c r="L17" s="71">
        <v>12</v>
      </c>
      <c r="M17" s="71">
        <v>13</v>
      </c>
      <c r="N17" s="71">
        <v>14</v>
      </c>
      <c r="O17" s="71">
        <v>15</v>
      </c>
      <c r="P17" s="71">
        <v>16</v>
      </c>
    </row>
    <row r="18" spans="1:16" ht="15.75">
      <c r="A18" s="106">
        <v>1</v>
      </c>
      <c r="B18" s="143"/>
      <c r="C18" s="186" t="s">
        <v>723</v>
      </c>
      <c r="D18" s="182" t="s">
        <v>310</v>
      </c>
      <c r="E18" s="183">
        <v>2</v>
      </c>
      <c r="F18" s="121"/>
      <c r="G18" s="85"/>
      <c r="H18" s="84"/>
      <c r="I18" s="121"/>
      <c r="J18" s="84"/>
      <c r="K18" s="189"/>
      <c r="L18" s="185"/>
      <c r="M18" s="185"/>
      <c r="N18" s="185"/>
      <c r="O18" s="185"/>
      <c r="P18" s="185"/>
    </row>
    <row r="19" spans="1:16" ht="15.75">
      <c r="A19" s="106">
        <v>2</v>
      </c>
      <c r="B19" s="143"/>
      <c r="C19" s="181" t="s">
        <v>724</v>
      </c>
      <c r="D19" s="182" t="s">
        <v>310</v>
      </c>
      <c r="E19" s="183">
        <v>4</v>
      </c>
      <c r="F19" s="121"/>
      <c r="G19" s="85"/>
      <c r="H19" s="84"/>
      <c r="I19" s="84"/>
      <c r="J19" s="84"/>
      <c r="K19" s="184"/>
      <c r="L19" s="185"/>
      <c r="M19" s="185"/>
      <c r="N19" s="185"/>
      <c r="O19" s="185"/>
      <c r="P19" s="185"/>
    </row>
    <row r="20" spans="1:16" ht="15.75">
      <c r="A20" s="106">
        <v>3</v>
      </c>
      <c r="B20" s="143"/>
      <c r="C20" s="186" t="s">
        <v>725</v>
      </c>
      <c r="D20" s="187" t="s">
        <v>310</v>
      </c>
      <c r="E20" s="188">
        <v>1</v>
      </c>
      <c r="F20" s="121"/>
      <c r="G20" s="85"/>
      <c r="H20" s="84"/>
      <c r="I20" s="84"/>
      <c r="J20" s="84"/>
      <c r="K20" s="189"/>
      <c r="L20" s="185"/>
      <c r="M20" s="185"/>
      <c r="N20" s="185"/>
      <c r="O20" s="185"/>
      <c r="P20" s="185"/>
    </row>
    <row r="21" spans="1:16" ht="35.25" customHeight="1">
      <c r="A21" s="106">
        <v>4</v>
      </c>
      <c r="B21" s="143"/>
      <c r="C21" s="181" t="s">
        <v>726</v>
      </c>
      <c r="D21" s="190" t="s">
        <v>310</v>
      </c>
      <c r="E21" s="188">
        <v>4</v>
      </c>
      <c r="F21" s="121"/>
      <c r="G21" s="85"/>
      <c r="H21" s="84"/>
      <c r="I21" s="84"/>
      <c r="J21" s="84"/>
      <c r="K21" s="184"/>
      <c r="L21" s="185"/>
      <c r="M21" s="185"/>
      <c r="N21" s="185"/>
      <c r="O21" s="185"/>
      <c r="P21" s="185"/>
    </row>
    <row r="22" spans="1:16" ht="32.25" customHeight="1">
      <c r="A22" s="106">
        <v>5</v>
      </c>
      <c r="B22" s="143"/>
      <c r="C22" s="186" t="s">
        <v>727</v>
      </c>
      <c r="D22" s="187" t="s">
        <v>310</v>
      </c>
      <c r="E22" s="188">
        <v>1</v>
      </c>
      <c r="F22" s="121"/>
      <c r="G22" s="85"/>
      <c r="H22" s="84"/>
      <c r="I22" s="84"/>
      <c r="J22" s="84"/>
      <c r="K22" s="184"/>
      <c r="L22" s="185"/>
      <c r="M22" s="185"/>
      <c r="N22" s="185"/>
      <c r="O22" s="185"/>
      <c r="P22" s="185"/>
    </row>
    <row r="23" spans="1:16" ht="15" customHeight="1">
      <c r="A23" s="106">
        <v>6</v>
      </c>
      <c r="B23" s="143"/>
      <c r="C23" s="186" t="s">
        <v>728</v>
      </c>
      <c r="D23" s="187" t="s">
        <v>434</v>
      </c>
      <c r="E23" s="188">
        <v>20</v>
      </c>
      <c r="F23" s="121"/>
      <c r="G23" s="85"/>
      <c r="H23" s="84"/>
      <c r="I23" s="83"/>
      <c r="J23" s="84"/>
      <c r="K23" s="184"/>
      <c r="L23" s="185"/>
      <c r="M23" s="185"/>
      <c r="N23" s="185"/>
      <c r="O23" s="185"/>
      <c r="P23" s="185"/>
    </row>
    <row r="24" spans="1:16" ht="15" customHeight="1">
      <c r="A24" s="106">
        <v>7</v>
      </c>
      <c r="B24" s="143"/>
      <c r="C24" s="181" t="s">
        <v>729</v>
      </c>
      <c r="D24" s="190" t="s">
        <v>279</v>
      </c>
      <c r="E24" s="188">
        <v>220</v>
      </c>
      <c r="F24" s="121"/>
      <c r="G24" s="85"/>
      <c r="H24" s="84"/>
      <c r="I24" s="121"/>
      <c r="J24" s="84"/>
      <c r="K24" s="184"/>
      <c r="L24" s="185"/>
      <c r="M24" s="185"/>
      <c r="N24" s="185"/>
      <c r="O24" s="185"/>
      <c r="P24" s="185"/>
    </row>
    <row r="25" spans="1:18" s="200" customFormat="1" ht="15" customHeight="1">
      <c r="A25" s="106">
        <v>8</v>
      </c>
      <c r="B25" s="143"/>
      <c r="C25" s="181" t="s">
        <v>730</v>
      </c>
      <c r="D25" s="190" t="s">
        <v>434</v>
      </c>
      <c r="E25" s="197">
        <v>35</v>
      </c>
      <c r="F25" s="121"/>
      <c r="G25" s="85"/>
      <c r="H25" s="84"/>
      <c r="I25" s="121"/>
      <c r="J25" s="84"/>
      <c r="K25" s="198"/>
      <c r="L25" s="185"/>
      <c r="M25" s="185"/>
      <c r="N25" s="185"/>
      <c r="O25" s="185"/>
      <c r="P25" s="199"/>
      <c r="R25" s="201"/>
    </row>
    <row r="26" spans="1:18" s="200" customFormat="1" ht="15" customHeight="1">
      <c r="A26" s="106"/>
      <c r="B26" s="143"/>
      <c r="C26" s="181" t="s">
        <v>731</v>
      </c>
      <c r="D26" s="190" t="s">
        <v>434</v>
      </c>
      <c r="E26" s="197">
        <v>35</v>
      </c>
      <c r="F26" s="121"/>
      <c r="G26" s="85"/>
      <c r="H26" s="84"/>
      <c r="I26" s="121"/>
      <c r="J26" s="84"/>
      <c r="K26" s="198"/>
      <c r="L26" s="185"/>
      <c r="M26" s="185"/>
      <c r="N26" s="185"/>
      <c r="O26" s="185"/>
      <c r="P26" s="199"/>
      <c r="R26" s="201"/>
    </row>
    <row r="27" spans="1:18" s="200" customFormat="1" ht="15" customHeight="1">
      <c r="A27" s="106"/>
      <c r="B27" s="143"/>
      <c r="C27" s="181" t="s">
        <v>732</v>
      </c>
      <c r="D27" s="190" t="s">
        <v>434</v>
      </c>
      <c r="E27" s="197">
        <v>32</v>
      </c>
      <c r="F27" s="121"/>
      <c r="G27" s="85"/>
      <c r="H27" s="84"/>
      <c r="I27" s="121"/>
      <c r="J27" s="84"/>
      <c r="K27" s="198"/>
      <c r="L27" s="185"/>
      <c r="M27" s="185"/>
      <c r="N27" s="185"/>
      <c r="O27" s="185"/>
      <c r="P27" s="199"/>
      <c r="R27" s="201"/>
    </row>
    <row r="28" spans="1:16" ht="15" customHeight="1">
      <c r="A28" s="106">
        <v>9</v>
      </c>
      <c r="B28" s="143"/>
      <c r="C28" s="186" t="s">
        <v>733</v>
      </c>
      <c r="D28" s="202" t="s">
        <v>279</v>
      </c>
      <c r="E28" s="188">
        <v>105</v>
      </c>
      <c r="F28" s="121"/>
      <c r="G28" s="85"/>
      <c r="H28" s="84"/>
      <c r="I28" s="121"/>
      <c r="J28" s="84"/>
      <c r="K28" s="189"/>
      <c r="L28" s="185"/>
      <c r="M28" s="185"/>
      <c r="N28" s="185"/>
      <c r="O28" s="185"/>
      <c r="P28" s="185"/>
    </row>
    <row r="29" spans="1:16" ht="15" customHeight="1">
      <c r="A29" s="106">
        <v>10</v>
      </c>
      <c r="B29" s="143"/>
      <c r="C29" s="186" t="s">
        <v>734</v>
      </c>
      <c r="D29" s="187" t="s">
        <v>310</v>
      </c>
      <c r="E29" s="188">
        <v>3</v>
      </c>
      <c r="F29" s="199"/>
      <c r="G29" s="85"/>
      <c r="H29" s="84"/>
      <c r="I29" s="121"/>
      <c r="J29" s="121"/>
      <c r="K29" s="189"/>
      <c r="L29" s="185"/>
      <c r="M29" s="185"/>
      <c r="N29" s="185"/>
      <c r="O29" s="185"/>
      <c r="P29" s="185"/>
    </row>
    <row r="30" spans="1:16" ht="15" customHeight="1">
      <c r="A30" s="106">
        <v>11</v>
      </c>
      <c r="B30" s="143"/>
      <c r="C30" s="186" t="s">
        <v>735</v>
      </c>
      <c r="D30" s="187" t="s">
        <v>273</v>
      </c>
      <c r="E30" s="188">
        <v>1</v>
      </c>
      <c r="F30" s="199"/>
      <c r="G30" s="85"/>
      <c r="H30" s="84"/>
      <c r="I30" s="84"/>
      <c r="J30" s="84"/>
      <c r="K30" s="189"/>
      <c r="L30" s="185"/>
      <c r="M30" s="185"/>
      <c r="N30" s="185"/>
      <c r="O30" s="185"/>
      <c r="P30" s="185"/>
    </row>
    <row r="31" spans="1:16" ht="15" customHeight="1">
      <c r="A31" s="106">
        <v>12</v>
      </c>
      <c r="B31" s="143"/>
      <c r="C31" s="186" t="s">
        <v>736</v>
      </c>
      <c r="D31" s="187" t="s">
        <v>273</v>
      </c>
      <c r="E31" s="188">
        <v>1</v>
      </c>
      <c r="F31" s="199"/>
      <c r="G31" s="85"/>
      <c r="H31" s="84"/>
      <c r="I31" s="84"/>
      <c r="J31" s="84"/>
      <c r="K31" s="189"/>
      <c r="L31" s="185"/>
      <c r="M31" s="185"/>
      <c r="N31" s="185"/>
      <c r="O31" s="185"/>
      <c r="P31" s="185"/>
    </row>
    <row r="32" spans="1:16" ht="63">
      <c r="A32" s="106">
        <v>12</v>
      </c>
      <c r="B32" s="143"/>
      <c r="C32" s="96" t="s">
        <v>737</v>
      </c>
      <c r="D32" s="187" t="s">
        <v>273</v>
      </c>
      <c r="E32" s="188">
        <v>1</v>
      </c>
      <c r="F32" s="199"/>
      <c r="G32" s="185"/>
      <c r="H32" s="84"/>
      <c r="I32" s="84"/>
      <c r="J32" s="84"/>
      <c r="K32" s="189"/>
      <c r="L32" s="185"/>
      <c r="M32" s="185"/>
      <c r="N32" s="185"/>
      <c r="O32" s="185"/>
      <c r="P32" s="185"/>
    </row>
    <row r="33" spans="1:16" s="52" customFormat="1" ht="15.75">
      <c r="A33" s="144"/>
      <c r="B33" s="145"/>
      <c r="C33" s="146" t="s">
        <v>415</v>
      </c>
      <c r="D33" s="147"/>
      <c r="E33" s="148"/>
      <c r="F33" s="149"/>
      <c r="G33" s="149"/>
      <c r="H33" s="149"/>
      <c r="I33" s="149"/>
      <c r="J33" s="149"/>
      <c r="K33" s="149"/>
      <c r="L33" s="150"/>
      <c r="M33" s="150"/>
      <c r="N33" s="150"/>
      <c r="O33" s="150"/>
      <c r="P33" s="150"/>
    </row>
    <row r="34" spans="1:16" s="154" customFormat="1" ht="15.75" customHeight="1">
      <c r="A34" s="151"/>
      <c r="B34" s="152"/>
      <c r="C34" s="317" t="s">
        <v>416</v>
      </c>
      <c r="D34" s="317"/>
      <c r="E34" s="317"/>
      <c r="F34" s="317"/>
      <c r="G34" s="317"/>
      <c r="H34" s="317"/>
      <c r="I34" s="317"/>
      <c r="J34" s="317"/>
      <c r="K34" s="317"/>
      <c r="L34" s="153"/>
      <c r="M34" s="153"/>
      <c r="N34" s="153"/>
      <c r="O34" s="153"/>
      <c r="P34" s="153"/>
    </row>
    <row r="35" spans="1:16" ht="15.75" customHeight="1">
      <c r="A35" s="151"/>
      <c r="B35" s="152"/>
      <c r="C35" s="317" t="s">
        <v>417</v>
      </c>
      <c r="D35" s="317"/>
      <c r="E35" s="317"/>
      <c r="F35" s="317"/>
      <c r="G35" s="317"/>
      <c r="H35" s="317"/>
      <c r="I35" s="317"/>
      <c r="J35" s="317"/>
      <c r="K35" s="317"/>
      <c r="L35" s="153"/>
      <c r="M35" s="153"/>
      <c r="N35" s="153"/>
      <c r="O35" s="153"/>
      <c r="P35" s="153"/>
    </row>
    <row r="36" spans="1:16" s="51" customFormat="1" ht="15.75" customHeight="1">
      <c r="A36" s="318"/>
      <c r="B36" s="318"/>
      <c r="C36" s="318"/>
      <c r="D36" s="155"/>
      <c r="E36" s="156"/>
      <c r="F36" s="157"/>
      <c r="G36" s="157"/>
      <c r="H36" s="157"/>
      <c r="I36" s="157"/>
      <c r="J36" s="157"/>
      <c r="K36" s="157"/>
      <c r="L36" s="157"/>
      <c r="M36" s="157"/>
      <c r="N36" s="157" t="s">
        <v>418</v>
      </c>
      <c r="O36" s="47"/>
      <c r="P36" s="47"/>
    </row>
    <row r="37" spans="1:16" s="51" customFormat="1" ht="15.75">
      <c r="A37" s="86"/>
      <c r="B37" s="86"/>
      <c r="C37" s="86"/>
      <c r="D37" s="86"/>
      <c r="E37" s="86"/>
      <c r="F37" s="158"/>
      <c r="G37" s="158"/>
      <c r="H37" s="50"/>
      <c r="I37" s="50"/>
      <c r="J37" s="50"/>
      <c r="K37" s="50"/>
      <c r="L37" s="50"/>
      <c r="M37" s="50"/>
      <c r="N37" s="50"/>
      <c r="O37" s="50"/>
      <c r="P37" s="50"/>
    </row>
    <row r="38" spans="1:16" s="51" customFormat="1" ht="15.75">
      <c r="A38" s="44" t="s">
        <v>255</v>
      </c>
      <c r="B38" s="45"/>
      <c r="C38" s="46"/>
      <c r="D38" s="44" t="s">
        <v>257</v>
      </c>
      <c r="E38" s="44"/>
      <c r="F38" s="47"/>
      <c r="G38" s="47"/>
      <c r="H38" s="47"/>
      <c r="I38" s="47"/>
      <c r="J38" s="47"/>
      <c r="K38" s="47"/>
      <c r="L38" s="157"/>
      <c r="M38" s="157"/>
      <c r="N38" s="157"/>
      <c r="O38" s="50"/>
      <c r="P38" s="50"/>
    </row>
    <row r="39" spans="1:14" ht="15.75" customHeight="1">
      <c r="A39" s="44"/>
      <c r="B39" s="45"/>
      <c r="C39" s="159" t="s">
        <v>256</v>
      </c>
      <c r="D39" s="44"/>
      <c r="E39" s="44"/>
      <c r="F39" s="315" t="s">
        <v>256</v>
      </c>
      <c r="G39" s="315"/>
      <c r="H39" s="315"/>
      <c r="I39" s="315"/>
      <c r="J39" s="315"/>
      <c r="K39" s="315"/>
      <c r="L39" s="157"/>
      <c r="M39" s="157"/>
      <c r="N39" s="157"/>
    </row>
    <row r="40" spans="1:14" ht="15.75">
      <c r="A40" s="44"/>
      <c r="B40" s="45"/>
      <c r="C40" s="44"/>
      <c r="D40" s="44"/>
      <c r="E40" s="44"/>
      <c r="F40" s="157"/>
      <c r="G40" s="157"/>
      <c r="H40" s="157"/>
      <c r="I40" s="157"/>
      <c r="J40" s="157"/>
      <c r="K40" s="157"/>
      <c r="L40" s="157"/>
      <c r="M40" s="157"/>
      <c r="N40" s="157"/>
    </row>
    <row r="41" spans="1:14" ht="15.75">
      <c r="A41" s="44" t="s">
        <v>258</v>
      </c>
      <c r="B41" s="45"/>
      <c r="C41" s="46"/>
      <c r="D41" s="44"/>
      <c r="E41" s="44"/>
      <c r="F41" s="157"/>
      <c r="G41" s="157"/>
      <c r="H41" s="157"/>
      <c r="I41" s="157"/>
      <c r="J41" s="157"/>
      <c r="K41" s="157"/>
      <c r="L41" s="157"/>
      <c r="M41" s="157"/>
      <c r="N41" s="157"/>
    </row>
    <row r="42" spans="1:10" ht="15.75">
      <c r="A42" s="86"/>
      <c r="B42" s="86"/>
      <c r="C42" s="86"/>
      <c r="D42" s="86"/>
      <c r="E42" s="86"/>
      <c r="F42" s="158"/>
      <c r="H42" s="50"/>
      <c r="I42" s="50"/>
      <c r="J42" s="50"/>
    </row>
  </sheetData>
  <sheetProtection selectLockedCells="1" selectUnlockedCells="1"/>
  <mergeCells count="18">
    <mergeCell ref="C15:C16"/>
    <mergeCell ref="D15:D16"/>
    <mergeCell ref="E15:E16"/>
    <mergeCell ref="F15:K15"/>
    <mergeCell ref="A1:B1"/>
    <mergeCell ref="A2:B2"/>
    <mergeCell ref="A3:B3"/>
    <mergeCell ref="F3:H3"/>
    <mergeCell ref="F39:K39"/>
    <mergeCell ref="L15:P15"/>
    <mergeCell ref="C34:K34"/>
    <mergeCell ref="C35:K35"/>
    <mergeCell ref="A36:C36"/>
    <mergeCell ref="A6:H6"/>
    <mergeCell ref="A7:B7"/>
    <mergeCell ref="A11:G11"/>
    <mergeCell ref="A15:A16"/>
    <mergeCell ref="B15:B16"/>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8.xml><?xml version="1.0" encoding="utf-8"?>
<worksheet xmlns="http://schemas.openxmlformats.org/spreadsheetml/2006/main" xmlns:r="http://schemas.openxmlformats.org/officeDocument/2006/relationships">
  <sheetPr>
    <tabColor indexed="21"/>
  </sheetPr>
  <dimension ref="A1:R55"/>
  <sheetViews>
    <sheetView zoomScale="85" zoomScaleNormal="85" zoomScalePageLayoutView="0" workbookViewId="0" topLeftCell="A30">
      <selection activeCell="C39" sqref="C39:E39"/>
    </sheetView>
  </sheetViews>
  <sheetFormatPr defaultColWidth="9.140625" defaultRowHeight="12.75"/>
  <cols>
    <col min="1" max="1" width="8.8515625" style="50" customWidth="1"/>
    <col min="2" max="2" width="10.57421875" style="50" customWidth="1"/>
    <col min="3" max="3" width="43.7109375" style="50" customWidth="1"/>
    <col min="4" max="7" width="9.57421875" style="50" customWidth="1"/>
    <col min="8" max="10" width="9.57421875" style="86" customWidth="1"/>
    <col min="11" max="16" width="9.57421875" style="50" customWidth="1"/>
    <col min="17" max="18" width="11.57421875" style="50" customWidth="1"/>
    <col min="19" max="19" width="10.57421875" style="50" customWidth="1"/>
    <col min="20" max="16384" width="9.140625" style="50" customWidth="1"/>
  </cols>
  <sheetData>
    <row r="1" spans="1:10" s="51" customFormat="1" ht="12.75" customHeight="1">
      <c r="A1" s="310"/>
      <c r="B1" s="310"/>
      <c r="C1" s="23"/>
      <c r="E1" s="52"/>
      <c r="H1" s="192"/>
      <c r="I1" s="192"/>
      <c r="J1" s="192"/>
    </row>
    <row r="2" spans="1:10" s="51" customFormat="1" ht="18" customHeight="1">
      <c r="A2" s="311"/>
      <c r="B2" s="311"/>
      <c r="C2" s="55"/>
      <c r="E2" s="52"/>
      <c r="G2" s="54" t="s">
        <v>738</v>
      </c>
      <c r="H2" s="192"/>
      <c r="I2" s="192"/>
      <c r="J2" s="192"/>
    </row>
    <row r="3" spans="1:10" s="51" customFormat="1" ht="16.5" customHeight="1">
      <c r="A3" s="311"/>
      <c r="B3" s="311"/>
      <c r="C3" s="56"/>
      <c r="E3" s="169" t="s">
        <v>965</v>
      </c>
      <c r="H3" s="192"/>
      <c r="I3" s="193"/>
      <c r="J3" s="192"/>
    </row>
    <row r="4" spans="1:16" s="51" customFormat="1" ht="16.5" customHeight="1">
      <c r="A4" s="311"/>
      <c r="B4" s="311"/>
      <c r="C4" s="62"/>
      <c r="D4" s="207"/>
      <c r="E4" s="170"/>
      <c r="F4" s="59"/>
      <c r="G4" s="59"/>
      <c r="H4" s="195"/>
      <c r="I4" s="195"/>
      <c r="J4" s="195"/>
      <c r="K4" s="59"/>
      <c r="L4" s="59"/>
      <c r="M4" s="59"/>
      <c r="N4" s="59"/>
      <c r="O4" s="59"/>
      <c r="P4" s="59"/>
    </row>
    <row r="5" spans="1:16" s="51" customFormat="1" ht="16.5" customHeight="1">
      <c r="A5" s="299" t="s">
        <v>213</v>
      </c>
      <c r="B5" s="299"/>
      <c r="C5" s="299"/>
      <c r="D5" s="299"/>
      <c r="E5" s="299"/>
      <c r="F5" s="299"/>
      <c r="G5" s="299"/>
      <c r="H5" s="299"/>
      <c r="I5" s="59"/>
      <c r="J5" s="59"/>
      <c r="K5" s="59"/>
      <c r="L5" s="59"/>
      <c r="M5" s="59"/>
      <c r="N5" s="59"/>
      <c r="O5" s="59"/>
      <c r="P5" s="59"/>
    </row>
    <row r="6" spans="1:16" s="51" customFormat="1" ht="16.5" customHeight="1">
      <c r="A6" s="299" t="s">
        <v>214</v>
      </c>
      <c r="B6" s="299"/>
      <c r="C6" s="7"/>
      <c r="D6" s="7"/>
      <c r="E6" s="7"/>
      <c r="F6" s="7"/>
      <c r="G6" s="7"/>
      <c r="H6" s="7"/>
      <c r="I6" s="60"/>
      <c r="J6" s="60"/>
      <c r="K6" s="60"/>
      <c r="L6" s="60"/>
      <c r="M6" s="60"/>
      <c r="N6" s="60"/>
      <c r="O6" s="59"/>
      <c r="P6" s="59"/>
    </row>
    <row r="7" spans="1:16" s="51" customFormat="1" ht="16.5" customHeight="1">
      <c r="A7" s="24" t="s">
        <v>215</v>
      </c>
      <c r="B7" s="7"/>
      <c r="C7" s="7"/>
      <c r="D7" s="7"/>
      <c r="E7" s="7"/>
      <c r="F7" s="7"/>
      <c r="G7" s="7"/>
      <c r="H7" s="7"/>
      <c r="I7" s="60"/>
      <c r="J7" s="60"/>
      <c r="K7" s="60"/>
      <c r="L7" s="60"/>
      <c r="M7" s="60"/>
      <c r="N7" s="60"/>
      <c r="O7" s="59"/>
      <c r="P7" s="59"/>
    </row>
    <row r="8" spans="1:16" s="51" customFormat="1" ht="16.5" customHeight="1">
      <c r="A8" s="24" t="s">
        <v>229</v>
      </c>
      <c r="B8" s="24"/>
      <c r="C8" s="24"/>
      <c r="D8" s="24"/>
      <c r="E8" s="24"/>
      <c r="F8" s="24"/>
      <c r="G8" s="24"/>
      <c r="H8" s="24"/>
      <c r="I8" s="60"/>
      <c r="J8" s="60"/>
      <c r="K8" s="60"/>
      <c r="L8" s="60"/>
      <c r="M8" s="60"/>
      <c r="N8" s="60"/>
      <c r="O8" s="59"/>
      <c r="P8" s="59"/>
    </row>
    <row r="9" spans="1:16" s="51" customFormat="1" ht="16.5" customHeight="1">
      <c r="A9" s="8" t="s">
        <v>216</v>
      </c>
      <c r="B9" s="8"/>
      <c r="C9" s="8"/>
      <c r="D9" s="8"/>
      <c r="E9" s="8"/>
      <c r="F9" s="8"/>
      <c r="G9" s="8"/>
      <c r="H9" s="25"/>
      <c r="I9" s="60"/>
      <c r="J9" s="60"/>
      <c r="K9" s="60"/>
      <c r="L9" s="60"/>
      <c r="M9" s="60"/>
      <c r="N9" s="60"/>
      <c r="O9" s="59"/>
      <c r="P9" s="59"/>
    </row>
    <row r="10" spans="1:16" s="51" customFormat="1" ht="35.25" customHeight="1">
      <c r="A10" s="294" t="s">
        <v>957</v>
      </c>
      <c r="B10" s="294"/>
      <c r="C10" s="294"/>
      <c r="D10" s="294"/>
      <c r="E10" s="294"/>
      <c r="F10" s="294"/>
      <c r="G10" s="294"/>
      <c r="H10" s="8"/>
      <c r="I10" s="60"/>
      <c r="J10" s="60"/>
      <c r="K10" s="60"/>
      <c r="L10" s="60"/>
      <c r="M10" s="60"/>
      <c r="N10" s="60"/>
      <c r="O10" s="60"/>
      <c r="P10" s="60"/>
    </row>
    <row r="11" spans="1:14" s="51" customFormat="1" ht="15.75">
      <c r="A11" s="61"/>
      <c r="B11" s="61"/>
      <c r="C11" s="62"/>
      <c r="D11" s="63"/>
      <c r="E11" s="64"/>
      <c r="F11" s="57"/>
      <c r="G11" s="57"/>
      <c r="H11" s="57"/>
      <c r="I11" s="57"/>
      <c r="J11" s="57"/>
      <c r="K11" s="57"/>
      <c r="L11" s="57"/>
      <c r="M11" s="57"/>
      <c r="N11" s="57"/>
    </row>
    <row r="12" spans="1:14" s="51" customFormat="1" ht="15.75">
      <c r="A12" s="61"/>
      <c r="B12" s="61"/>
      <c r="C12" s="62"/>
      <c r="D12" s="11"/>
      <c r="E12" s="57"/>
      <c r="F12" s="67"/>
      <c r="G12" s="59"/>
      <c r="H12" s="59"/>
      <c r="I12" s="59"/>
      <c r="J12" s="59"/>
      <c r="K12" s="57"/>
      <c r="L12" s="68" t="s">
        <v>261</v>
      </c>
      <c r="N12" s="69"/>
    </row>
    <row r="13" spans="1:16" s="51" customFormat="1" ht="12.75" customHeight="1">
      <c r="A13" s="311"/>
      <c r="B13" s="311"/>
      <c r="C13" s="62"/>
      <c r="D13" s="65"/>
      <c r="E13" s="66"/>
      <c r="F13" s="66"/>
      <c r="G13" s="66"/>
      <c r="H13" s="208"/>
      <c r="I13" s="208"/>
      <c r="J13" s="208"/>
      <c r="K13" s="66"/>
      <c r="L13" s="66"/>
      <c r="M13" s="66"/>
      <c r="N13" s="66"/>
      <c r="O13" s="66"/>
      <c r="P13" s="66"/>
    </row>
    <row r="14" spans="1:16" s="51" customFormat="1" ht="22.5" customHeight="1">
      <c r="A14" s="313" t="s">
        <v>217</v>
      </c>
      <c r="B14" s="313" t="s">
        <v>262</v>
      </c>
      <c r="C14" s="313" t="s">
        <v>263</v>
      </c>
      <c r="D14" s="314" t="s">
        <v>264</v>
      </c>
      <c r="E14" s="314" t="s">
        <v>265</v>
      </c>
      <c r="F14" s="313" t="s">
        <v>266</v>
      </c>
      <c r="G14" s="313"/>
      <c r="H14" s="313"/>
      <c r="I14" s="313"/>
      <c r="J14" s="313"/>
      <c r="K14" s="313"/>
      <c r="L14" s="313" t="s">
        <v>267</v>
      </c>
      <c r="M14" s="313"/>
      <c r="N14" s="313"/>
      <c r="O14" s="313"/>
      <c r="P14" s="313"/>
    </row>
    <row r="15" spans="1:16" ht="116.25" customHeight="1">
      <c r="A15" s="313"/>
      <c r="B15" s="313"/>
      <c r="C15" s="313"/>
      <c r="D15" s="314"/>
      <c r="E15" s="314"/>
      <c r="F15" s="285" t="s">
        <v>972</v>
      </c>
      <c r="G15" s="285" t="s">
        <v>963</v>
      </c>
      <c r="H15" s="285" t="s">
        <v>966</v>
      </c>
      <c r="I15" s="285" t="s">
        <v>967</v>
      </c>
      <c r="J15" s="285" t="s">
        <v>968</v>
      </c>
      <c r="K15" s="285" t="s">
        <v>969</v>
      </c>
      <c r="L15" s="285" t="s">
        <v>970</v>
      </c>
      <c r="M15" s="285" t="s">
        <v>966</v>
      </c>
      <c r="N15" s="285" t="s">
        <v>967</v>
      </c>
      <c r="O15" s="285" t="s">
        <v>971</v>
      </c>
      <c r="P15" s="285" t="s">
        <v>962</v>
      </c>
    </row>
    <row r="16" spans="1:16" ht="15.75">
      <c r="A16" s="71">
        <v>1</v>
      </c>
      <c r="B16" s="71">
        <v>2</v>
      </c>
      <c r="C16" s="71">
        <v>3</v>
      </c>
      <c r="D16" s="71">
        <v>4</v>
      </c>
      <c r="E16" s="71">
        <v>5</v>
      </c>
      <c r="F16" s="71">
        <v>6</v>
      </c>
      <c r="G16" s="71">
        <v>7</v>
      </c>
      <c r="H16" s="196">
        <v>8</v>
      </c>
      <c r="I16" s="196">
        <v>9</v>
      </c>
      <c r="J16" s="196">
        <v>10</v>
      </c>
      <c r="K16" s="71">
        <v>11</v>
      </c>
      <c r="L16" s="71">
        <v>12</v>
      </c>
      <c r="M16" s="71">
        <v>13</v>
      </c>
      <c r="N16" s="71">
        <v>14</v>
      </c>
      <c r="O16" s="71">
        <v>15</v>
      </c>
      <c r="P16" s="71">
        <v>16</v>
      </c>
    </row>
    <row r="17" spans="1:16" ht="15.75">
      <c r="A17" s="72" t="s">
        <v>268</v>
      </c>
      <c r="B17" s="75"/>
      <c r="C17" s="209" t="s">
        <v>739</v>
      </c>
      <c r="D17" s="209"/>
      <c r="E17" s="209"/>
      <c r="F17" s="76"/>
      <c r="G17" s="76"/>
      <c r="H17" s="76"/>
      <c r="I17" s="77"/>
      <c r="J17" s="76"/>
      <c r="K17" s="76"/>
      <c r="L17" s="78"/>
      <c r="M17" s="78"/>
      <c r="N17" s="78"/>
      <c r="O17" s="78"/>
      <c r="P17" s="78"/>
    </row>
    <row r="18" spans="1:16" ht="47.25">
      <c r="A18" s="163" t="s">
        <v>269</v>
      </c>
      <c r="B18" s="79"/>
      <c r="C18" s="210" t="s">
        <v>740</v>
      </c>
      <c r="D18" s="211" t="s">
        <v>292</v>
      </c>
      <c r="E18" s="212">
        <v>1070</v>
      </c>
      <c r="F18" s="95"/>
      <c r="G18" s="95"/>
      <c r="H18" s="100"/>
      <c r="I18" s="95"/>
      <c r="J18" s="95"/>
      <c r="K18" s="213"/>
      <c r="L18" s="214"/>
      <c r="M18" s="214"/>
      <c r="N18" s="214"/>
      <c r="O18" s="214"/>
      <c r="P18" s="214"/>
    </row>
    <row r="19" spans="1:16" ht="78.75">
      <c r="A19" s="163" t="s">
        <v>296</v>
      </c>
      <c r="B19" s="79"/>
      <c r="C19" s="215" t="s">
        <v>741</v>
      </c>
      <c r="D19" s="211" t="s">
        <v>276</v>
      </c>
      <c r="E19" s="212">
        <v>107</v>
      </c>
      <c r="F19" s="95"/>
      <c r="G19" s="93"/>
      <c r="H19" s="100"/>
      <c r="I19" s="95"/>
      <c r="J19" s="95"/>
      <c r="K19" s="216"/>
      <c r="L19" s="214"/>
      <c r="M19" s="214"/>
      <c r="N19" s="214"/>
      <c r="O19" s="214"/>
      <c r="P19" s="214"/>
    </row>
    <row r="20" spans="1:16" ht="15.75">
      <c r="A20" s="163" t="s">
        <v>306</v>
      </c>
      <c r="B20" s="79"/>
      <c r="C20" s="210" t="s">
        <v>742</v>
      </c>
      <c r="D20" s="217" t="s">
        <v>292</v>
      </c>
      <c r="E20" s="218">
        <v>25</v>
      </c>
      <c r="F20" s="216"/>
      <c r="G20" s="93"/>
      <c r="H20" s="100"/>
      <c r="I20" s="100"/>
      <c r="J20" s="100"/>
      <c r="K20" s="213"/>
      <c r="L20" s="214"/>
      <c r="M20" s="214"/>
      <c r="N20" s="214"/>
      <c r="O20" s="214"/>
      <c r="P20" s="214"/>
    </row>
    <row r="21" spans="1:16" ht="15.75">
      <c r="A21" s="72" t="s">
        <v>430</v>
      </c>
      <c r="B21" s="75"/>
      <c r="C21" s="108" t="s">
        <v>743</v>
      </c>
      <c r="D21" s="109"/>
      <c r="E21" s="110"/>
      <c r="F21" s="77"/>
      <c r="G21" s="76"/>
      <c r="H21" s="76"/>
      <c r="I21" s="77"/>
      <c r="J21" s="76"/>
      <c r="K21" s="76"/>
      <c r="L21" s="78"/>
      <c r="M21" s="78"/>
      <c r="N21" s="78"/>
      <c r="O21" s="78"/>
      <c r="P21" s="78"/>
    </row>
    <row r="22" spans="1:16" ht="37.5" customHeight="1">
      <c r="A22" s="163" t="s">
        <v>432</v>
      </c>
      <c r="B22" s="79"/>
      <c r="C22" s="219" t="s">
        <v>744</v>
      </c>
      <c r="D22" s="190" t="s">
        <v>279</v>
      </c>
      <c r="E22" s="188">
        <v>230</v>
      </c>
      <c r="F22" s="95"/>
      <c r="G22" s="95"/>
      <c r="H22" s="100"/>
      <c r="I22" s="95"/>
      <c r="J22" s="95"/>
      <c r="K22" s="184"/>
      <c r="L22" s="185"/>
      <c r="M22" s="185"/>
      <c r="N22" s="185"/>
      <c r="O22" s="185"/>
      <c r="P22" s="185"/>
    </row>
    <row r="23" spans="1:16" ht="15.75">
      <c r="A23" s="163" t="s">
        <v>435</v>
      </c>
      <c r="B23" s="79"/>
      <c r="C23" s="220" t="s">
        <v>745</v>
      </c>
      <c r="D23" s="217" t="s">
        <v>310</v>
      </c>
      <c r="E23" s="218">
        <v>120</v>
      </c>
      <c r="F23" s="95"/>
      <c r="G23" s="95"/>
      <c r="H23" s="100"/>
      <c r="I23" s="95"/>
      <c r="J23" s="95"/>
      <c r="K23" s="216"/>
      <c r="L23" s="214"/>
      <c r="M23" s="214"/>
      <c r="N23" s="214"/>
      <c r="O23" s="214"/>
      <c r="P23" s="214"/>
    </row>
    <row r="24" spans="1:16" ht="35.25" customHeight="1">
      <c r="A24" s="163" t="s">
        <v>437</v>
      </c>
      <c r="B24" s="79"/>
      <c r="C24" s="220" t="s">
        <v>746</v>
      </c>
      <c r="D24" s="217" t="s">
        <v>310</v>
      </c>
      <c r="E24" s="218">
        <v>25</v>
      </c>
      <c r="F24" s="95"/>
      <c r="G24" s="95"/>
      <c r="H24" s="100"/>
      <c r="I24" s="95"/>
      <c r="J24" s="95"/>
      <c r="K24" s="216"/>
      <c r="L24" s="214"/>
      <c r="M24" s="214"/>
      <c r="N24" s="214"/>
      <c r="O24" s="214"/>
      <c r="P24" s="214"/>
    </row>
    <row r="25" spans="1:16" ht="114" customHeight="1">
      <c r="A25" s="163" t="s">
        <v>439</v>
      </c>
      <c r="B25" s="79"/>
      <c r="C25" s="221" t="s">
        <v>747</v>
      </c>
      <c r="D25" s="222" t="s">
        <v>310</v>
      </c>
      <c r="E25" s="218">
        <v>2</v>
      </c>
      <c r="F25" s="95"/>
      <c r="G25" s="95"/>
      <c r="H25" s="100"/>
      <c r="I25" s="95"/>
      <c r="J25" s="95"/>
      <c r="K25" s="216"/>
      <c r="L25" s="214"/>
      <c r="M25" s="214"/>
      <c r="N25" s="214"/>
      <c r="O25" s="214"/>
      <c r="P25" s="214"/>
    </row>
    <row r="26" spans="1:18" s="200" customFormat="1" ht="42" customHeight="1">
      <c r="A26" s="163" t="s">
        <v>441</v>
      </c>
      <c r="B26" s="79"/>
      <c r="C26" s="221" t="s">
        <v>748</v>
      </c>
      <c r="D26" s="222" t="s">
        <v>276</v>
      </c>
      <c r="E26" s="223">
        <v>4</v>
      </c>
      <c r="F26" s="224"/>
      <c r="G26" s="95"/>
      <c r="H26" s="100"/>
      <c r="I26" s="95"/>
      <c r="J26" s="94"/>
      <c r="K26" s="225"/>
      <c r="L26" s="214"/>
      <c r="M26" s="214"/>
      <c r="N26" s="214"/>
      <c r="O26" s="214"/>
      <c r="P26" s="226"/>
      <c r="R26" s="201"/>
    </row>
    <row r="27" spans="1:16" ht="43.5" customHeight="1">
      <c r="A27" s="163" t="s">
        <v>442</v>
      </c>
      <c r="B27" s="79"/>
      <c r="C27" s="220" t="s">
        <v>749</v>
      </c>
      <c r="D27" s="227" t="s">
        <v>276</v>
      </c>
      <c r="E27" s="218">
        <v>1.5</v>
      </c>
      <c r="F27" s="94"/>
      <c r="G27" s="93"/>
      <c r="H27" s="100"/>
      <c r="I27" s="94"/>
      <c r="J27" s="94"/>
      <c r="K27" s="213"/>
      <c r="L27" s="214"/>
      <c r="M27" s="214"/>
      <c r="N27" s="214"/>
      <c r="O27" s="214"/>
      <c r="P27" s="214"/>
    </row>
    <row r="28" spans="1:16" ht="16.5" customHeight="1">
      <c r="A28" s="72" t="s">
        <v>447</v>
      </c>
      <c r="B28" s="75"/>
      <c r="C28" s="117" t="s">
        <v>750</v>
      </c>
      <c r="D28" s="118"/>
      <c r="E28" s="119"/>
      <c r="F28" s="120"/>
      <c r="G28" s="78"/>
      <c r="H28" s="228"/>
      <c r="I28" s="120"/>
      <c r="J28" s="120"/>
      <c r="K28" s="77"/>
      <c r="L28" s="78"/>
      <c r="M28" s="78"/>
      <c r="N28" s="78"/>
      <c r="O28" s="78"/>
      <c r="P28" s="78"/>
    </row>
    <row r="29" spans="1:16" ht="33" customHeight="1">
      <c r="A29" s="163" t="s">
        <v>449</v>
      </c>
      <c r="B29" s="79"/>
      <c r="C29" s="229" t="s">
        <v>751</v>
      </c>
      <c r="D29" s="187" t="s">
        <v>292</v>
      </c>
      <c r="E29" s="188">
        <v>187</v>
      </c>
      <c r="F29" s="199"/>
      <c r="G29" s="185"/>
      <c r="H29" s="100"/>
      <c r="I29" s="121"/>
      <c r="J29" s="121"/>
      <c r="K29" s="189"/>
      <c r="L29" s="185"/>
      <c r="M29" s="185"/>
      <c r="N29" s="185"/>
      <c r="O29" s="185"/>
      <c r="P29" s="185"/>
    </row>
    <row r="30" spans="1:16" ht="15" customHeight="1">
      <c r="A30" s="163" t="s">
        <v>452</v>
      </c>
      <c r="B30" s="79"/>
      <c r="C30" s="220" t="s">
        <v>752</v>
      </c>
      <c r="D30" s="217" t="s">
        <v>276</v>
      </c>
      <c r="E30" s="218">
        <v>20</v>
      </c>
      <c r="F30" s="226"/>
      <c r="G30" s="214"/>
      <c r="H30" s="100"/>
      <c r="I30" s="94"/>
      <c r="J30" s="94"/>
      <c r="K30" s="213"/>
      <c r="L30" s="214"/>
      <c r="M30" s="214"/>
      <c r="N30" s="214"/>
      <c r="O30" s="214"/>
      <c r="P30" s="214"/>
    </row>
    <row r="31" spans="1:16" ht="21" customHeight="1">
      <c r="A31" s="163" t="s">
        <v>454</v>
      </c>
      <c r="B31" s="79"/>
      <c r="C31" s="220" t="s">
        <v>753</v>
      </c>
      <c r="D31" s="217" t="s">
        <v>276</v>
      </c>
      <c r="E31" s="218">
        <v>30</v>
      </c>
      <c r="F31" s="226"/>
      <c r="G31" s="214"/>
      <c r="H31" s="100"/>
      <c r="I31" s="100"/>
      <c r="J31" s="94"/>
      <c r="K31" s="213"/>
      <c r="L31" s="214"/>
      <c r="M31" s="214"/>
      <c r="N31" s="214"/>
      <c r="O31" s="214"/>
      <c r="P31" s="214"/>
    </row>
    <row r="32" spans="1:16" ht="15" customHeight="1">
      <c r="A32" s="72" t="s">
        <v>493</v>
      </c>
      <c r="B32" s="75"/>
      <c r="C32" s="316" t="s">
        <v>513</v>
      </c>
      <c r="D32" s="316"/>
      <c r="E32" s="316"/>
      <c r="F32" s="120"/>
      <c r="G32" s="78"/>
      <c r="H32" s="228"/>
      <c r="I32" s="77"/>
      <c r="J32" s="120"/>
      <c r="K32" s="77"/>
      <c r="L32" s="78"/>
      <c r="M32" s="78"/>
      <c r="N32" s="78"/>
      <c r="O32" s="78"/>
      <c r="P32" s="78"/>
    </row>
    <row r="33" spans="1:16" ht="39" customHeight="1">
      <c r="A33" s="163" t="s">
        <v>495</v>
      </c>
      <c r="B33" s="79"/>
      <c r="C33" s="229" t="s">
        <v>754</v>
      </c>
      <c r="D33" s="187" t="s">
        <v>292</v>
      </c>
      <c r="E33" s="188">
        <v>11</v>
      </c>
      <c r="F33" s="94"/>
      <c r="G33" s="93"/>
      <c r="H33" s="100"/>
      <c r="I33" s="94"/>
      <c r="J33" s="94"/>
      <c r="K33" s="189"/>
      <c r="L33" s="185"/>
      <c r="M33" s="185"/>
      <c r="N33" s="185"/>
      <c r="O33" s="185"/>
      <c r="P33" s="185"/>
    </row>
    <row r="34" spans="1:16" ht="17.25" customHeight="1">
      <c r="A34" s="163" t="s">
        <v>497</v>
      </c>
      <c r="B34" s="79"/>
      <c r="C34" s="210" t="s">
        <v>755</v>
      </c>
      <c r="D34" s="217" t="s">
        <v>276</v>
      </c>
      <c r="E34" s="218">
        <v>1.65</v>
      </c>
      <c r="F34" s="94"/>
      <c r="G34" s="93"/>
      <c r="H34" s="100"/>
      <c r="I34" s="94"/>
      <c r="J34" s="94"/>
      <c r="K34" s="213"/>
      <c r="L34" s="214"/>
      <c r="M34" s="214"/>
      <c r="N34" s="214"/>
      <c r="O34" s="214"/>
      <c r="P34" s="214"/>
    </row>
    <row r="35" spans="1:16" ht="15.75">
      <c r="A35" s="163" t="s">
        <v>500</v>
      </c>
      <c r="B35" s="79"/>
      <c r="C35" s="210" t="s">
        <v>753</v>
      </c>
      <c r="D35" s="217" t="s">
        <v>276</v>
      </c>
      <c r="E35" s="218">
        <v>1.65</v>
      </c>
      <c r="F35" s="213"/>
      <c r="G35" s="93"/>
      <c r="H35" s="100"/>
      <c r="I35" s="100"/>
      <c r="J35" s="93"/>
      <c r="K35" s="213"/>
      <c r="L35" s="214"/>
      <c r="M35" s="214"/>
      <c r="N35" s="214"/>
      <c r="O35" s="214"/>
      <c r="P35" s="214"/>
    </row>
    <row r="36" spans="1:16" ht="15.75">
      <c r="A36" s="163" t="s">
        <v>502</v>
      </c>
      <c r="B36" s="79"/>
      <c r="C36" s="210" t="s">
        <v>756</v>
      </c>
      <c r="D36" s="217" t="s">
        <v>292</v>
      </c>
      <c r="E36" s="218">
        <v>11</v>
      </c>
      <c r="F36" s="213"/>
      <c r="G36" s="93"/>
      <c r="H36" s="100"/>
      <c r="I36" s="100"/>
      <c r="J36" s="93"/>
      <c r="K36" s="213"/>
      <c r="L36" s="214"/>
      <c r="M36" s="214"/>
      <c r="N36" s="214"/>
      <c r="O36" s="214"/>
      <c r="P36" s="214"/>
    </row>
    <row r="37" spans="1:16" ht="15.75">
      <c r="A37" s="163" t="s">
        <v>504</v>
      </c>
      <c r="B37" s="79"/>
      <c r="C37" s="210" t="s">
        <v>757</v>
      </c>
      <c r="D37" s="217" t="s">
        <v>310</v>
      </c>
      <c r="E37" s="218">
        <v>1</v>
      </c>
      <c r="F37" s="213"/>
      <c r="G37" s="93"/>
      <c r="H37" s="100"/>
      <c r="I37" s="100"/>
      <c r="J37" s="93"/>
      <c r="K37" s="213"/>
      <c r="L37" s="214"/>
      <c r="M37" s="214"/>
      <c r="N37" s="214"/>
      <c r="O37" s="214"/>
      <c r="P37" s="214"/>
    </row>
    <row r="38" spans="1:16" ht="63">
      <c r="A38" s="163" t="s">
        <v>506</v>
      </c>
      <c r="B38" s="79"/>
      <c r="C38" s="210" t="s">
        <v>978</v>
      </c>
      <c r="D38" s="290" t="s">
        <v>279</v>
      </c>
      <c r="E38" s="218">
        <v>23</v>
      </c>
      <c r="F38" s="213"/>
      <c r="G38" s="93"/>
      <c r="H38" s="100"/>
      <c r="I38" s="100"/>
      <c r="J38" s="93"/>
      <c r="K38" s="213"/>
      <c r="L38" s="214"/>
      <c r="M38" s="214"/>
      <c r="N38" s="214"/>
      <c r="O38" s="214"/>
      <c r="P38" s="214"/>
    </row>
    <row r="39" spans="1:16" ht="15.75" customHeight="1">
      <c r="A39" s="72" t="s">
        <v>562</v>
      </c>
      <c r="B39" s="75"/>
      <c r="C39" s="316" t="s">
        <v>758</v>
      </c>
      <c r="D39" s="316"/>
      <c r="E39" s="316"/>
      <c r="F39" s="77"/>
      <c r="G39" s="76"/>
      <c r="H39" s="76"/>
      <c r="I39" s="77"/>
      <c r="J39" s="120"/>
      <c r="K39" s="77"/>
      <c r="L39" s="78"/>
      <c r="M39" s="78"/>
      <c r="N39" s="78"/>
      <c r="O39" s="78"/>
      <c r="P39" s="78"/>
    </row>
    <row r="40" spans="1:16" ht="50.25" customHeight="1">
      <c r="A40" s="163" t="s">
        <v>564</v>
      </c>
      <c r="B40" s="79"/>
      <c r="C40" s="229" t="s">
        <v>759</v>
      </c>
      <c r="D40" s="187" t="s">
        <v>276</v>
      </c>
      <c r="E40" s="188">
        <v>118</v>
      </c>
      <c r="F40" s="85"/>
      <c r="G40" s="83"/>
      <c r="H40" s="84"/>
      <c r="I40" s="85"/>
      <c r="J40" s="85"/>
      <c r="K40" s="189"/>
      <c r="L40" s="185"/>
      <c r="M40" s="185"/>
      <c r="N40" s="185"/>
      <c r="O40" s="185"/>
      <c r="P40" s="185"/>
    </row>
    <row r="41" spans="1:16" ht="31.5">
      <c r="A41" s="163" t="s">
        <v>566</v>
      </c>
      <c r="B41" s="79"/>
      <c r="C41" s="229" t="s">
        <v>760</v>
      </c>
      <c r="D41" s="187" t="s">
        <v>276</v>
      </c>
      <c r="E41" s="188">
        <v>150</v>
      </c>
      <c r="F41" s="85"/>
      <c r="G41" s="85"/>
      <c r="H41" s="84"/>
      <c r="I41" s="85"/>
      <c r="J41" s="85"/>
      <c r="K41" s="189"/>
      <c r="L41" s="185"/>
      <c r="M41" s="185"/>
      <c r="N41" s="185"/>
      <c r="O41" s="185"/>
      <c r="P41" s="185"/>
    </row>
    <row r="42" spans="1:16" ht="31.5">
      <c r="A42" s="163" t="s">
        <v>568</v>
      </c>
      <c r="B42" s="79"/>
      <c r="C42" s="229" t="s">
        <v>761</v>
      </c>
      <c r="D42" s="187" t="s">
        <v>276</v>
      </c>
      <c r="E42" s="188">
        <v>150</v>
      </c>
      <c r="F42" s="121"/>
      <c r="G42" s="83"/>
      <c r="H42" s="83"/>
      <c r="I42" s="121"/>
      <c r="J42" s="121"/>
      <c r="K42" s="189"/>
      <c r="L42" s="185"/>
      <c r="M42" s="185"/>
      <c r="N42" s="185"/>
      <c r="O42" s="185"/>
      <c r="P42" s="185"/>
    </row>
    <row r="43" spans="1:16" ht="66" customHeight="1">
      <c r="A43" s="163" t="s">
        <v>569</v>
      </c>
      <c r="B43" s="79"/>
      <c r="C43" s="229" t="s">
        <v>762</v>
      </c>
      <c r="D43" s="187" t="s">
        <v>276</v>
      </c>
      <c r="E43" s="188">
        <v>196</v>
      </c>
      <c r="F43" s="85"/>
      <c r="G43" s="83"/>
      <c r="H43" s="84"/>
      <c r="I43" s="85"/>
      <c r="J43" s="85"/>
      <c r="K43" s="189"/>
      <c r="L43" s="185"/>
      <c r="M43" s="185"/>
      <c r="N43" s="185"/>
      <c r="O43" s="185"/>
      <c r="P43" s="185"/>
    </row>
    <row r="44" spans="1:16" ht="31.5">
      <c r="A44" s="163" t="s">
        <v>571</v>
      </c>
      <c r="B44" s="79"/>
      <c r="C44" s="229" t="s">
        <v>763</v>
      </c>
      <c r="D44" s="187" t="s">
        <v>276</v>
      </c>
      <c r="E44" s="188">
        <v>30</v>
      </c>
      <c r="F44" s="85"/>
      <c r="G44" s="83"/>
      <c r="H44" s="84"/>
      <c r="I44" s="85"/>
      <c r="J44" s="85"/>
      <c r="K44" s="189"/>
      <c r="L44" s="185"/>
      <c r="M44" s="185"/>
      <c r="N44" s="185"/>
      <c r="O44" s="185"/>
      <c r="P44" s="185"/>
    </row>
    <row r="45" spans="1:16" ht="31.5">
      <c r="A45" s="163" t="s">
        <v>573</v>
      </c>
      <c r="B45" s="79"/>
      <c r="C45" s="229" t="s">
        <v>764</v>
      </c>
      <c r="D45" s="187" t="s">
        <v>276</v>
      </c>
      <c r="E45" s="188">
        <v>18</v>
      </c>
      <c r="F45" s="85"/>
      <c r="G45" s="85"/>
      <c r="H45" s="83"/>
      <c r="I45" s="85"/>
      <c r="J45" s="85"/>
      <c r="K45" s="189"/>
      <c r="L45" s="185"/>
      <c r="M45" s="185"/>
      <c r="N45" s="185"/>
      <c r="O45" s="185"/>
      <c r="P45" s="185"/>
    </row>
    <row r="46" spans="1:16" s="52" customFormat="1" ht="15.75">
      <c r="A46" s="144"/>
      <c r="B46" s="145"/>
      <c r="C46" s="146" t="s">
        <v>415</v>
      </c>
      <c r="D46" s="147"/>
      <c r="E46" s="148"/>
      <c r="F46" s="149"/>
      <c r="G46" s="149"/>
      <c r="H46" s="149"/>
      <c r="I46" s="149"/>
      <c r="J46" s="149"/>
      <c r="K46" s="149"/>
      <c r="L46" s="150"/>
      <c r="M46" s="150"/>
      <c r="N46" s="150"/>
      <c r="O46" s="150"/>
      <c r="P46" s="150"/>
    </row>
    <row r="47" spans="1:16" s="154" customFormat="1" ht="15.75" customHeight="1">
      <c r="A47" s="151"/>
      <c r="B47" s="152"/>
      <c r="C47" s="317" t="s">
        <v>416</v>
      </c>
      <c r="D47" s="317"/>
      <c r="E47" s="317"/>
      <c r="F47" s="317"/>
      <c r="G47" s="317"/>
      <c r="H47" s="317"/>
      <c r="I47" s="317"/>
      <c r="J47" s="317"/>
      <c r="K47" s="317"/>
      <c r="L47" s="153"/>
      <c r="M47" s="153"/>
      <c r="N47" s="153"/>
      <c r="O47" s="153"/>
      <c r="P47" s="153"/>
    </row>
    <row r="48" spans="1:16" ht="15.75" customHeight="1">
      <c r="A48" s="151"/>
      <c r="B48" s="152"/>
      <c r="C48" s="317" t="s">
        <v>417</v>
      </c>
      <c r="D48" s="317"/>
      <c r="E48" s="317"/>
      <c r="F48" s="317"/>
      <c r="G48" s="317"/>
      <c r="H48" s="317"/>
      <c r="I48" s="317"/>
      <c r="J48" s="317"/>
      <c r="K48" s="317"/>
      <c r="L48" s="153"/>
      <c r="M48" s="153"/>
      <c r="N48" s="153"/>
      <c r="O48" s="153"/>
      <c r="P48" s="153"/>
    </row>
    <row r="49" spans="1:16" s="51" customFormat="1" ht="15.75" customHeight="1">
      <c r="A49" s="318"/>
      <c r="B49" s="318"/>
      <c r="C49" s="318"/>
      <c r="D49" s="155"/>
      <c r="E49" s="156"/>
      <c r="F49" s="157"/>
      <c r="G49" s="157"/>
      <c r="H49" s="157"/>
      <c r="I49" s="157"/>
      <c r="J49" s="157"/>
      <c r="K49" s="157"/>
      <c r="L49" s="157"/>
      <c r="M49" s="157"/>
      <c r="N49" s="157" t="s">
        <v>418</v>
      </c>
      <c r="O49" s="47"/>
      <c r="P49" s="47"/>
    </row>
    <row r="50" spans="1:16" s="51" customFormat="1" ht="15.75">
      <c r="A50" s="86"/>
      <c r="B50" s="86"/>
      <c r="C50" s="86"/>
      <c r="D50" s="86"/>
      <c r="E50" s="86"/>
      <c r="F50" s="158"/>
      <c r="G50" s="158"/>
      <c r="H50" s="50"/>
      <c r="I50" s="50"/>
      <c r="J50" s="50"/>
      <c r="K50" s="50"/>
      <c r="L50" s="50"/>
      <c r="M50" s="50"/>
      <c r="N50" s="50"/>
      <c r="O50" s="50"/>
      <c r="P50" s="50"/>
    </row>
    <row r="51" spans="1:16" s="51" customFormat="1" ht="15.75">
      <c r="A51" s="44" t="s">
        <v>255</v>
      </c>
      <c r="B51" s="45"/>
      <c r="C51" s="46"/>
      <c r="D51" s="44" t="s">
        <v>257</v>
      </c>
      <c r="E51" s="44"/>
      <c r="F51" s="47"/>
      <c r="G51" s="47"/>
      <c r="H51" s="47"/>
      <c r="I51" s="47"/>
      <c r="J51" s="47"/>
      <c r="K51" s="47"/>
      <c r="L51" s="157"/>
      <c r="M51" s="157"/>
      <c r="N51" s="157"/>
      <c r="O51" s="50"/>
      <c r="P51" s="50"/>
    </row>
    <row r="52" spans="1:14" ht="15.75" customHeight="1">
      <c r="A52" s="44"/>
      <c r="B52" s="45"/>
      <c r="C52" s="159" t="s">
        <v>256</v>
      </c>
      <c r="D52" s="44"/>
      <c r="E52" s="44"/>
      <c r="F52" s="315" t="s">
        <v>256</v>
      </c>
      <c r="G52" s="315"/>
      <c r="H52" s="315"/>
      <c r="I52" s="315"/>
      <c r="J52" s="315"/>
      <c r="K52" s="315"/>
      <c r="L52" s="157"/>
      <c r="M52" s="157"/>
      <c r="N52" s="157"/>
    </row>
    <row r="53" spans="1:14" ht="15.75">
      <c r="A53" s="44"/>
      <c r="B53" s="45"/>
      <c r="C53" s="44"/>
      <c r="D53" s="44"/>
      <c r="E53" s="44"/>
      <c r="F53" s="157"/>
      <c r="G53" s="157"/>
      <c r="H53" s="157"/>
      <c r="I53" s="157"/>
      <c r="J53" s="157"/>
      <c r="K53" s="157"/>
      <c r="L53" s="157"/>
      <c r="M53" s="157"/>
      <c r="N53" s="157"/>
    </row>
    <row r="54" spans="1:14" ht="15.75">
      <c r="A54" s="44" t="s">
        <v>258</v>
      </c>
      <c r="B54" s="45"/>
      <c r="C54" s="46"/>
      <c r="D54" s="44"/>
      <c r="E54" s="44"/>
      <c r="F54" s="157"/>
      <c r="G54" s="157"/>
      <c r="H54" s="157"/>
      <c r="I54" s="157"/>
      <c r="J54" s="157"/>
      <c r="K54" s="157"/>
      <c r="L54" s="157"/>
      <c r="M54" s="157"/>
      <c r="N54" s="157"/>
    </row>
    <row r="55" spans="11:12" ht="15.75" customHeight="1">
      <c r="K55" s="323"/>
      <c r="L55" s="323"/>
    </row>
  </sheetData>
  <sheetProtection selectLockedCells="1" selectUnlockedCells="1"/>
  <mergeCells count="22">
    <mergeCell ref="A5:H5"/>
    <mergeCell ref="A6:B6"/>
    <mergeCell ref="A10:G10"/>
    <mergeCell ref="A13:B13"/>
    <mergeCell ref="A1:B1"/>
    <mergeCell ref="A2:B2"/>
    <mergeCell ref="A3:B3"/>
    <mergeCell ref="A4:B4"/>
    <mergeCell ref="E14:E15"/>
    <mergeCell ref="F14:K14"/>
    <mergeCell ref="L14:P14"/>
    <mergeCell ref="C32:E32"/>
    <mergeCell ref="A14:A15"/>
    <mergeCell ref="B14:B15"/>
    <mergeCell ref="C14:C15"/>
    <mergeCell ref="D14:D15"/>
    <mergeCell ref="F52:K52"/>
    <mergeCell ref="K55:L55"/>
    <mergeCell ref="C39:E39"/>
    <mergeCell ref="C47:K47"/>
    <mergeCell ref="C48:K48"/>
    <mergeCell ref="A49:C49"/>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xl/worksheets/sheet9.xml><?xml version="1.0" encoding="utf-8"?>
<worksheet xmlns="http://schemas.openxmlformats.org/spreadsheetml/2006/main" xmlns:r="http://schemas.openxmlformats.org/officeDocument/2006/relationships">
  <sheetPr>
    <tabColor indexed="21"/>
  </sheetPr>
  <dimension ref="A1:V166"/>
  <sheetViews>
    <sheetView zoomScale="85" zoomScaleNormal="85" zoomScalePageLayoutView="0" workbookViewId="0" topLeftCell="A1">
      <selection activeCell="R10" sqref="R10"/>
    </sheetView>
  </sheetViews>
  <sheetFormatPr defaultColWidth="9.140625" defaultRowHeight="12.75"/>
  <cols>
    <col min="1" max="1" width="8.8515625" style="50" customWidth="1"/>
    <col min="2" max="2" width="10.8515625" style="50" customWidth="1"/>
    <col min="3" max="3" width="45.8515625" style="50" customWidth="1"/>
    <col min="4" max="5" width="9.421875" style="50" customWidth="1"/>
    <col min="6" max="11" width="9.421875" style="158" customWidth="1"/>
    <col min="12" max="16" width="9.421875" style="50" customWidth="1"/>
    <col min="17" max="17" width="11.57421875" style="50" customWidth="1"/>
    <col min="18" max="18" width="16.28125" style="50" customWidth="1"/>
    <col min="19" max="16384" width="9.140625" style="50" customWidth="1"/>
  </cols>
  <sheetData>
    <row r="1" spans="1:11" s="51" customFormat="1" ht="12.75" customHeight="1">
      <c r="A1" s="310"/>
      <c r="B1" s="310"/>
      <c r="C1" s="23"/>
      <c r="E1" s="52"/>
      <c r="F1" s="158"/>
      <c r="G1" s="158"/>
      <c r="H1" s="158"/>
      <c r="I1" s="158"/>
      <c r="J1" s="158"/>
      <c r="K1" s="158"/>
    </row>
    <row r="2" spans="1:11" s="51" customFormat="1" ht="12.75" customHeight="1">
      <c r="A2" s="311"/>
      <c r="B2" s="311"/>
      <c r="C2" s="55"/>
      <c r="E2" s="52"/>
      <c r="F2" s="158"/>
      <c r="G2" s="54" t="s">
        <v>765</v>
      </c>
      <c r="H2" s="158"/>
      <c r="I2" s="158"/>
      <c r="J2" s="158"/>
      <c r="K2" s="158"/>
    </row>
    <row r="3" spans="1:11" s="51" customFormat="1" ht="12.75" customHeight="1">
      <c r="A3" s="311"/>
      <c r="B3" s="311"/>
      <c r="C3" s="56"/>
      <c r="E3" s="52"/>
      <c r="F3" s="158"/>
      <c r="G3" s="230" t="s">
        <v>242</v>
      </c>
      <c r="H3" s="158"/>
      <c r="I3" s="231"/>
      <c r="J3" s="158"/>
      <c r="K3" s="158"/>
    </row>
    <row r="4" spans="2:16" s="51" customFormat="1" ht="15.75">
      <c r="B4" s="53"/>
      <c r="C4" s="58"/>
      <c r="D4" s="53"/>
      <c r="E4" s="53"/>
      <c r="F4" s="53"/>
      <c r="G4" s="158"/>
      <c r="H4" s="53"/>
      <c r="I4" s="53"/>
      <c r="J4" s="53"/>
      <c r="K4" s="53"/>
      <c r="L4" s="53"/>
      <c r="M4" s="53"/>
      <c r="N4" s="53"/>
      <c r="O4" s="53"/>
      <c r="P4" s="53"/>
    </row>
    <row r="5" spans="1:16" s="51" customFormat="1" ht="15.75">
      <c r="A5" s="61"/>
      <c r="B5" s="61"/>
      <c r="C5" s="62"/>
      <c r="D5" s="63"/>
      <c r="E5" s="170"/>
      <c r="F5" s="67"/>
      <c r="G5" s="67"/>
      <c r="H5" s="67"/>
      <c r="I5" s="67"/>
      <c r="J5" s="67"/>
      <c r="K5" s="67"/>
      <c r="L5" s="59"/>
      <c r="M5" s="59"/>
      <c r="N5" s="59"/>
      <c r="O5" s="59"/>
      <c r="P5" s="59"/>
    </row>
    <row r="6" spans="1:16" s="51" customFormat="1" ht="12.75" customHeight="1">
      <c r="A6" s="299" t="s">
        <v>213</v>
      </c>
      <c r="B6" s="299"/>
      <c r="C6" s="299"/>
      <c r="D6" s="299"/>
      <c r="E6" s="299"/>
      <c r="F6" s="299"/>
      <c r="G6" s="299"/>
      <c r="H6" s="299"/>
      <c r="I6" s="59"/>
      <c r="J6" s="59"/>
      <c r="K6" s="59"/>
      <c r="L6" s="59"/>
      <c r="M6" s="59"/>
      <c r="N6" s="59"/>
      <c r="O6" s="59"/>
      <c r="P6" s="59"/>
    </row>
    <row r="7" spans="1:16" s="51" customFormat="1" ht="12.75" customHeight="1">
      <c r="A7" s="299" t="s">
        <v>214</v>
      </c>
      <c r="B7" s="299"/>
      <c r="C7" s="7"/>
      <c r="D7" s="7"/>
      <c r="E7" s="7"/>
      <c r="F7" s="7"/>
      <c r="G7" s="7"/>
      <c r="H7" s="7"/>
      <c r="I7" s="60"/>
      <c r="J7" s="60"/>
      <c r="K7" s="60"/>
      <c r="L7" s="60"/>
      <c r="M7" s="60"/>
      <c r="N7" s="60"/>
      <c r="O7" s="59"/>
      <c r="P7" s="59"/>
    </row>
    <row r="8" spans="1:16" s="51" customFormat="1" ht="15.75">
      <c r="A8" s="24" t="s">
        <v>215</v>
      </c>
      <c r="B8" s="7"/>
      <c r="C8" s="7"/>
      <c r="D8" s="7"/>
      <c r="E8" s="7"/>
      <c r="F8" s="7"/>
      <c r="G8" s="7"/>
      <c r="H8" s="7"/>
      <c r="I8" s="60"/>
      <c r="J8" s="60"/>
      <c r="K8" s="60"/>
      <c r="L8" s="60"/>
      <c r="M8" s="60"/>
      <c r="N8" s="60"/>
      <c r="O8" s="59"/>
      <c r="P8" s="59"/>
    </row>
    <row r="9" spans="1:16" s="51" customFormat="1" ht="15.75">
      <c r="A9" s="24" t="s">
        <v>229</v>
      </c>
      <c r="B9" s="24"/>
      <c r="C9" s="24"/>
      <c r="D9" s="24"/>
      <c r="E9" s="24"/>
      <c r="F9" s="24"/>
      <c r="G9" s="24"/>
      <c r="H9" s="24"/>
      <c r="I9" s="60"/>
      <c r="J9" s="60"/>
      <c r="K9" s="60"/>
      <c r="L9" s="60"/>
      <c r="M9" s="60"/>
      <c r="N9" s="60"/>
      <c r="O9" s="59"/>
      <c r="P9" s="59"/>
    </row>
    <row r="10" spans="1:16" s="51" customFormat="1" ht="15.75">
      <c r="A10" s="8" t="s">
        <v>216</v>
      </c>
      <c r="B10" s="8"/>
      <c r="C10" s="8"/>
      <c r="D10" s="8"/>
      <c r="E10" s="8"/>
      <c r="F10" s="8"/>
      <c r="G10" s="8"/>
      <c r="H10" s="25"/>
      <c r="I10" s="60"/>
      <c r="J10" s="60"/>
      <c r="K10" s="60"/>
      <c r="L10" s="60"/>
      <c r="M10" s="60"/>
      <c r="N10" s="60"/>
      <c r="O10" s="59"/>
      <c r="P10" s="59"/>
    </row>
    <row r="11" spans="1:16" s="51" customFormat="1" ht="35.25" customHeight="1">
      <c r="A11" s="294" t="s">
        <v>957</v>
      </c>
      <c r="B11" s="294"/>
      <c r="C11" s="294"/>
      <c r="D11" s="294"/>
      <c r="E11" s="294"/>
      <c r="F11" s="294"/>
      <c r="G11" s="294"/>
      <c r="H11" s="8"/>
      <c r="I11" s="60"/>
      <c r="J11" s="60"/>
      <c r="K11" s="60"/>
      <c r="L11" s="60"/>
      <c r="M11" s="60"/>
      <c r="N11" s="60"/>
      <c r="O11" s="60"/>
      <c r="P11" s="60"/>
    </row>
    <row r="12" spans="1:14" s="51" customFormat="1" ht="15.75">
      <c r="A12" s="61"/>
      <c r="B12" s="61"/>
      <c r="C12" s="62"/>
      <c r="D12" s="63"/>
      <c r="E12" s="64"/>
      <c r="F12" s="57"/>
      <c r="G12" s="57"/>
      <c r="H12" s="57"/>
      <c r="I12" s="57"/>
      <c r="J12" s="57"/>
      <c r="K12" s="57"/>
      <c r="L12" s="57"/>
      <c r="M12" s="57"/>
      <c r="N12" s="57"/>
    </row>
    <row r="13" spans="1:14" s="51" customFormat="1" ht="15.75">
      <c r="A13" s="61"/>
      <c r="B13" s="61"/>
      <c r="C13" s="62"/>
      <c r="D13" s="11"/>
      <c r="E13" s="57"/>
      <c r="F13" s="67"/>
      <c r="G13" s="59"/>
      <c r="H13" s="59"/>
      <c r="I13" s="59"/>
      <c r="J13" s="59"/>
      <c r="K13" s="57"/>
      <c r="L13" s="68" t="s">
        <v>261</v>
      </c>
      <c r="N13" s="69"/>
    </row>
    <row r="14" spans="1:16" ht="15.75">
      <c r="A14" s="70"/>
      <c r="B14" s="70"/>
      <c r="C14" s="70"/>
      <c r="D14" s="70"/>
      <c r="E14" s="70"/>
      <c r="F14" s="70"/>
      <c r="G14" s="70"/>
      <c r="H14" s="70"/>
      <c r="I14" s="70"/>
      <c r="J14" s="70"/>
      <c r="K14" s="70"/>
      <c r="L14" s="70"/>
      <c r="M14" s="206"/>
      <c r="N14" s="70"/>
      <c r="O14" s="70"/>
      <c r="P14" s="70"/>
    </row>
    <row r="15" spans="1:16" s="51" customFormat="1" ht="12.75" customHeight="1">
      <c r="A15" s="313" t="s">
        <v>217</v>
      </c>
      <c r="B15" s="313" t="s">
        <v>262</v>
      </c>
      <c r="C15" s="313" t="s">
        <v>263</v>
      </c>
      <c r="D15" s="314" t="s">
        <v>264</v>
      </c>
      <c r="E15" s="314" t="s">
        <v>265</v>
      </c>
      <c r="F15" s="313" t="s">
        <v>266</v>
      </c>
      <c r="G15" s="313"/>
      <c r="H15" s="313"/>
      <c r="I15" s="313"/>
      <c r="J15" s="313"/>
      <c r="K15" s="313"/>
      <c r="L15" s="313" t="s">
        <v>267</v>
      </c>
      <c r="M15" s="313"/>
      <c r="N15" s="313"/>
      <c r="O15" s="313"/>
      <c r="P15" s="313"/>
    </row>
    <row r="16" spans="1:16" ht="109.5" customHeight="1">
      <c r="A16" s="313"/>
      <c r="B16" s="313"/>
      <c r="C16" s="313"/>
      <c r="D16" s="314"/>
      <c r="E16" s="314"/>
      <c r="F16" s="285" t="s">
        <v>972</v>
      </c>
      <c r="G16" s="285" t="s">
        <v>963</v>
      </c>
      <c r="H16" s="285" t="s">
        <v>966</v>
      </c>
      <c r="I16" s="285" t="s">
        <v>967</v>
      </c>
      <c r="J16" s="285" t="s">
        <v>968</v>
      </c>
      <c r="K16" s="285" t="s">
        <v>969</v>
      </c>
      <c r="L16" s="285" t="s">
        <v>970</v>
      </c>
      <c r="M16" s="285" t="s">
        <v>966</v>
      </c>
      <c r="N16" s="285" t="s">
        <v>967</v>
      </c>
      <c r="O16" s="285" t="s">
        <v>971</v>
      </c>
      <c r="P16" s="285" t="s">
        <v>962</v>
      </c>
    </row>
    <row r="17" spans="1:16" ht="15.75">
      <c r="A17" s="71">
        <v>1</v>
      </c>
      <c r="B17" s="71">
        <v>2</v>
      </c>
      <c r="C17" s="71">
        <v>3</v>
      </c>
      <c r="D17" s="71">
        <v>4</v>
      </c>
      <c r="E17" s="71">
        <v>5</v>
      </c>
      <c r="F17" s="71">
        <v>6</v>
      </c>
      <c r="G17" s="71">
        <v>7</v>
      </c>
      <c r="H17" s="71">
        <v>8</v>
      </c>
      <c r="I17" s="71">
        <v>9</v>
      </c>
      <c r="J17" s="71">
        <v>10</v>
      </c>
      <c r="K17" s="71">
        <v>11</v>
      </c>
      <c r="L17" s="71">
        <v>12</v>
      </c>
      <c r="M17" s="71">
        <v>13</v>
      </c>
      <c r="N17" s="71">
        <v>14</v>
      </c>
      <c r="O17" s="71">
        <v>15</v>
      </c>
      <c r="P17" s="71">
        <v>16</v>
      </c>
    </row>
    <row r="18" spans="1:16" ht="12.75" customHeight="1">
      <c r="A18" s="72" t="s">
        <v>268</v>
      </c>
      <c r="B18" s="72"/>
      <c r="C18" s="324" t="s">
        <v>766</v>
      </c>
      <c r="D18" s="324"/>
      <c r="E18" s="324"/>
      <c r="F18" s="232"/>
      <c r="G18" s="232"/>
      <c r="H18" s="232"/>
      <c r="I18" s="232"/>
      <c r="J18" s="232"/>
      <c r="K18" s="232"/>
      <c r="L18" s="232"/>
      <c r="M18" s="232"/>
      <c r="N18" s="232"/>
      <c r="O18" s="232"/>
      <c r="P18" s="232"/>
    </row>
    <row r="19" spans="1:16" ht="47.25">
      <c r="A19" s="163" t="s">
        <v>269</v>
      </c>
      <c r="B19" s="143"/>
      <c r="C19" s="96" t="s">
        <v>534</v>
      </c>
      <c r="D19" s="81" t="s">
        <v>279</v>
      </c>
      <c r="E19" s="233">
        <v>148.7</v>
      </c>
      <c r="F19" s="234"/>
      <c r="G19" s="235"/>
      <c r="H19" s="235"/>
      <c r="I19" s="234"/>
      <c r="J19" s="234"/>
      <c r="K19" s="133"/>
      <c r="L19" s="236"/>
      <c r="M19" s="236"/>
      <c r="N19" s="236"/>
      <c r="O19" s="236"/>
      <c r="P19" s="236"/>
    </row>
    <row r="20" spans="1:16" ht="47.25">
      <c r="A20" s="163" t="s">
        <v>296</v>
      </c>
      <c r="B20" s="143"/>
      <c r="C20" s="237" t="s">
        <v>535</v>
      </c>
      <c r="D20" s="81" t="s">
        <v>279</v>
      </c>
      <c r="E20" s="233">
        <v>94.9</v>
      </c>
      <c r="F20" s="234"/>
      <c r="G20" s="235"/>
      <c r="H20" s="235"/>
      <c r="I20" s="234"/>
      <c r="J20" s="234"/>
      <c r="K20" s="133"/>
      <c r="L20" s="236"/>
      <c r="M20" s="236"/>
      <c r="N20" s="236"/>
      <c r="O20" s="236"/>
      <c r="P20" s="236"/>
    </row>
    <row r="21" spans="1:16" ht="47.25">
      <c r="A21" s="163" t="s">
        <v>306</v>
      </c>
      <c r="B21" s="143"/>
      <c r="C21" s="96" t="s">
        <v>536</v>
      </c>
      <c r="D21" s="238" t="s">
        <v>279</v>
      </c>
      <c r="E21" s="233">
        <v>287</v>
      </c>
      <c r="F21" s="234"/>
      <c r="G21" s="235"/>
      <c r="H21" s="235"/>
      <c r="I21" s="234"/>
      <c r="J21" s="234"/>
      <c r="K21" s="133"/>
      <c r="L21" s="236"/>
      <c r="M21" s="236"/>
      <c r="N21" s="236"/>
      <c r="O21" s="236"/>
      <c r="P21" s="236"/>
    </row>
    <row r="22" spans="1:16" ht="47.25">
      <c r="A22" s="163" t="s">
        <v>314</v>
      </c>
      <c r="B22" s="143"/>
      <c r="C22" s="237" t="s">
        <v>613</v>
      </c>
      <c r="D22" s="79" t="s">
        <v>434</v>
      </c>
      <c r="E22" s="233">
        <f>150.9+287+60.7-18.8</f>
        <v>479.8</v>
      </c>
      <c r="F22" s="234"/>
      <c r="G22" s="235"/>
      <c r="H22" s="235"/>
      <c r="I22" s="234"/>
      <c r="J22" s="234"/>
      <c r="K22" s="133"/>
      <c r="L22" s="236"/>
      <c r="M22" s="236"/>
      <c r="N22" s="236"/>
      <c r="O22" s="236"/>
      <c r="P22" s="236"/>
    </row>
    <row r="23" spans="1:16" ht="47.25">
      <c r="A23" s="163" t="s">
        <v>335</v>
      </c>
      <c r="B23" s="143"/>
      <c r="C23" s="237" t="s">
        <v>767</v>
      </c>
      <c r="D23" s="79" t="s">
        <v>434</v>
      </c>
      <c r="E23" s="233">
        <v>21.4</v>
      </c>
      <c r="F23" s="197"/>
      <c r="G23" s="236"/>
      <c r="H23" s="235"/>
      <c r="I23" s="133"/>
      <c r="J23" s="133"/>
      <c r="K23" s="239"/>
      <c r="L23" s="236"/>
      <c r="M23" s="236"/>
      <c r="N23" s="236"/>
      <c r="O23" s="236"/>
      <c r="P23" s="236"/>
    </row>
    <row r="24" spans="1:16" ht="47.25">
      <c r="A24" s="163" t="s">
        <v>346</v>
      </c>
      <c r="B24" s="143"/>
      <c r="C24" s="237" t="s">
        <v>768</v>
      </c>
      <c r="D24" s="79" t="s">
        <v>279</v>
      </c>
      <c r="E24" s="233">
        <v>26.4</v>
      </c>
      <c r="F24" s="234"/>
      <c r="G24" s="235"/>
      <c r="H24" s="235"/>
      <c r="I24" s="234"/>
      <c r="J24" s="234"/>
      <c r="K24" s="133"/>
      <c r="L24" s="236"/>
      <c r="M24" s="236"/>
      <c r="N24" s="236"/>
      <c r="O24" s="236"/>
      <c r="P24" s="236"/>
    </row>
    <row r="25" spans="1:16" ht="15.75">
      <c r="A25" s="163" t="s">
        <v>365</v>
      </c>
      <c r="B25" s="143"/>
      <c r="C25" s="96" t="s">
        <v>614</v>
      </c>
      <c r="D25" s="238" t="s">
        <v>434</v>
      </c>
      <c r="E25" s="233">
        <v>3</v>
      </c>
      <c r="F25" s="234"/>
      <c r="G25" s="235"/>
      <c r="H25" s="235"/>
      <c r="I25" s="234"/>
      <c r="J25" s="234"/>
      <c r="K25" s="133"/>
      <c r="L25" s="236"/>
      <c r="M25" s="236"/>
      <c r="N25" s="236"/>
      <c r="O25" s="236"/>
      <c r="P25" s="236"/>
    </row>
    <row r="26" spans="1:16" ht="47.25">
      <c r="A26" s="163" t="s">
        <v>386</v>
      </c>
      <c r="B26" s="143"/>
      <c r="C26" s="96" t="s">
        <v>537</v>
      </c>
      <c r="D26" s="104" t="s">
        <v>279</v>
      </c>
      <c r="E26" s="233">
        <v>19</v>
      </c>
      <c r="F26" s="235"/>
      <c r="G26" s="235"/>
      <c r="H26" s="235"/>
      <c r="I26" s="133"/>
      <c r="J26" s="133"/>
      <c r="K26" s="133"/>
      <c r="L26" s="236"/>
      <c r="M26" s="236"/>
      <c r="N26" s="236"/>
      <c r="O26" s="236"/>
      <c r="P26" s="236"/>
    </row>
    <row r="27" spans="1:16" ht="63">
      <c r="A27" s="163" t="s">
        <v>408</v>
      </c>
      <c r="B27" s="143"/>
      <c r="C27" s="237" t="s">
        <v>538</v>
      </c>
      <c r="D27" s="104" t="s">
        <v>279</v>
      </c>
      <c r="E27" s="240">
        <v>19</v>
      </c>
      <c r="F27" s="235"/>
      <c r="G27" s="235"/>
      <c r="H27" s="235"/>
      <c r="I27" s="133"/>
      <c r="J27" s="133"/>
      <c r="K27" s="133"/>
      <c r="L27" s="236"/>
      <c r="M27" s="236"/>
      <c r="N27" s="236"/>
      <c r="O27" s="236"/>
      <c r="P27" s="236"/>
    </row>
    <row r="28" spans="1:16" ht="31.5">
      <c r="A28" s="163" t="s">
        <v>589</v>
      </c>
      <c r="B28" s="143"/>
      <c r="C28" s="237" t="s">
        <v>769</v>
      </c>
      <c r="D28" s="79" t="s">
        <v>276</v>
      </c>
      <c r="E28" s="233">
        <v>8</v>
      </c>
      <c r="F28" s="234"/>
      <c r="G28" s="235"/>
      <c r="H28" s="235"/>
      <c r="I28" s="234"/>
      <c r="J28" s="234"/>
      <c r="K28" s="133"/>
      <c r="L28" s="236"/>
      <c r="M28" s="236"/>
      <c r="N28" s="236"/>
      <c r="O28" s="236"/>
      <c r="P28" s="236"/>
    </row>
    <row r="29" spans="1:16" ht="47.25">
      <c r="A29" s="163" t="s">
        <v>590</v>
      </c>
      <c r="B29" s="143"/>
      <c r="C29" s="237" t="s">
        <v>770</v>
      </c>
      <c r="D29" s="79" t="s">
        <v>310</v>
      </c>
      <c r="E29" s="233">
        <v>7</v>
      </c>
      <c r="F29" s="234"/>
      <c r="G29" s="234"/>
      <c r="H29" s="234"/>
      <c r="I29" s="234"/>
      <c r="J29" s="234"/>
      <c r="K29" s="234"/>
      <c r="L29" s="236"/>
      <c r="M29" s="236"/>
      <c r="N29" s="236"/>
      <c r="O29" s="236"/>
      <c r="P29" s="236"/>
    </row>
    <row r="30" spans="1:16" ht="47.25">
      <c r="A30" s="163" t="s">
        <v>592</v>
      </c>
      <c r="B30" s="143"/>
      <c r="C30" s="237" t="s">
        <v>771</v>
      </c>
      <c r="D30" s="89" t="s">
        <v>310</v>
      </c>
      <c r="E30" s="233">
        <v>3</v>
      </c>
      <c r="F30" s="234"/>
      <c r="G30" s="235"/>
      <c r="H30" s="235"/>
      <c r="I30" s="234"/>
      <c r="J30" s="234"/>
      <c r="K30" s="133"/>
      <c r="L30" s="236"/>
      <c r="M30" s="236"/>
      <c r="N30" s="236"/>
      <c r="O30" s="236"/>
      <c r="P30" s="236"/>
    </row>
    <row r="31" spans="1:16" ht="15.75">
      <c r="A31" s="163" t="s">
        <v>594</v>
      </c>
      <c r="B31" s="143"/>
      <c r="C31" s="96" t="s">
        <v>772</v>
      </c>
      <c r="D31" s="104" t="s">
        <v>310</v>
      </c>
      <c r="E31" s="233">
        <v>4</v>
      </c>
      <c r="F31" s="234"/>
      <c r="G31" s="235"/>
      <c r="H31" s="235"/>
      <c r="I31" s="234"/>
      <c r="J31" s="234"/>
      <c r="K31" s="133"/>
      <c r="L31" s="236"/>
      <c r="M31" s="236"/>
      <c r="N31" s="236"/>
      <c r="O31" s="236"/>
      <c r="P31" s="236"/>
    </row>
    <row r="32" spans="1:16" ht="31.5">
      <c r="A32" s="163" t="s">
        <v>596</v>
      </c>
      <c r="B32" s="143"/>
      <c r="C32" s="96" t="s">
        <v>773</v>
      </c>
      <c r="D32" s="104" t="s">
        <v>310</v>
      </c>
      <c r="E32" s="233">
        <v>1</v>
      </c>
      <c r="F32" s="241"/>
      <c r="G32" s="235"/>
      <c r="H32" s="235"/>
      <c r="I32" s="133"/>
      <c r="J32" s="133"/>
      <c r="K32" s="133"/>
      <c r="L32" s="236"/>
      <c r="M32" s="236"/>
      <c r="N32" s="236"/>
      <c r="O32" s="236"/>
      <c r="P32" s="236"/>
    </row>
    <row r="33" spans="1:16" ht="31.5">
      <c r="A33" s="163" t="s">
        <v>598</v>
      </c>
      <c r="B33" s="143"/>
      <c r="C33" s="96" t="s">
        <v>774</v>
      </c>
      <c r="D33" s="104" t="s">
        <v>310</v>
      </c>
      <c r="E33" s="233">
        <v>3</v>
      </c>
      <c r="F33" s="234"/>
      <c r="G33" s="235"/>
      <c r="H33" s="235"/>
      <c r="I33" s="234"/>
      <c r="J33" s="234"/>
      <c r="K33" s="133"/>
      <c r="L33" s="236"/>
      <c r="M33" s="236"/>
      <c r="N33" s="236"/>
      <c r="O33" s="236"/>
      <c r="P33" s="236"/>
    </row>
    <row r="34" spans="1:16" ht="31.5">
      <c r="A34" s="163" t="s">
        <v>600</v>
      </c>
      <c r="B34" s="143"/>
      <c r="C34" s="96" t="s">
        <v>775</v>
      </c>
      <c r="D34" s="104" t="s">
        <v>310</v>
      </c>
      <c r="E34" s="233">
        <v>2</v>
      </c>
      <c r="F34" s="234"/>
      <c r="G34" s="235"/>
      <c r="H34" s="235"/>
      <c r="I34" s="234"/>
      <c r="J34" s="234"/>
      <c r="K34" s="133"/>
      <c r="L34" s="236"/>
      <c r="M34" s="236"/>
      <c r="N34" s="236"/>
      <c r="O34" s="236"/>
      <c r="P34" s="236"/>
    </row>
    <row r="35" spans="1:16" ht="31.5">
      <c r="A35" s="163" t="s">
        <v>601</v>
      </c>
      <c r="B35" s="143"/>
      <c r="C35" s="96" t="s">
        <v>776</v>
      </c>
      <c r="D35" s="104" t="s">
        <v>310</v>
      </c>
      <c r="E35" s="233">
        <v>17</v>
      </c>
      <c r="F35" s="234"/>
      <c r="G35" s="235"/>
      <c r="H35" s="235"/>
      <c r="I35" s="234"/>
      <c r="J35" s="234"/>
      <c r="K35" s="133"/>
      <c r="L35" s="236"/>
      <c r="M35" s="236"/>
      <c r="N35" s="236"/>
      <c r="O35" s="236"/>
      <c r="P35" s="236"/>
    </row>
    <row r="36" spans="1:16" ht="31.5">
      <c r="A36" s="163" t="s">
        <v>603</v>
      </c>
      <c r="B36" s="143"/>
      <c r="C36" s="96" t="s">
        <v>777</v>
      </c>
      <c r="D36" s="104" t="s">
        <v>310</v>
      </c>
      <c r="E36" s="233">
        <v>1</v>
      </c>
      <c r="F36" s="234"/>
      <c r="G36" s="235"/>
      <c r="H36" s="235"/>
      <c r="I36" s="234"/>
      <c r="J36" s="234"/>
      <c r="K36" s="133"/>
      <c r="L36" s="234"/>
      <c r="M36" s="234"/>
      <c r="N36" s="234"/>
      <c r="O36" s="234"/>
      <c r="P36" s="234"/>
    </row>
    <row r="37" spans="1:16" ht="31.5">
      <c r="A37" s="163" t="s">
        <v>605</v>
      </c>
      <c r="B37" s="143"/>
      <c r="C37" s="96" t="s">
        <v>778</v>
      </c>
      <c r="D37" s="104" t="s">
        <v>310</v>
      </c>
      <c r="E37" s="233">
        <v>5</v>
      </c>
      <c r="F37" s="234"/>
      <c r="G37" s="235"/>
      <c r="H37" s="235"/>
      <c r="I37" s="234"/>
      <c r="J37" s="234"/>
      <c r="K37" s="133"/>
      <c r="L37" s="236"/>
      <c r="M37" s="236"/>
      <c r="N37" s="236"/>
      <c r="O37" s="236"/>
      <c r="P37" s="236"/>
    </row>
    <row r="38" spans="1:16" ht="31.5">
      <c r="A38" s="163" t="s">
        <v>606</v>
      </c>
      <c r="B38" s="143"/>
      <c r="C38" s="96" t="s">
        <v>779</v>
      </c>
      <c r="D38" s="104" t="s">
        <v>310</v>
      </c>
      <c r="E38" s="233">
        <v>4</v>
      </c>
      <c r="F38" s="234"/>
      <c r="G38" s="235"/>
      <c r="H38" s="235"/>
      <c r="I38" s="234"/>
      <c r="J38" s="234"/>
      <c r="K38" s="133"/>
      <c r="L38" s="236"/>
      <c r="M38" s="236"/>
      <c r="N38" s="236"/>
      <c r="O38" s="236"/>
      <c r="P38" s="236"/>
    </row>
    <row r="39" spans="1:16" ht="31.5">
      <c r="A39" s="163" t="s">
        <v>607</v>
      </c>
      <c r="B39" s="143"/>
      <c r="C39" s="96" t="s">
        <v>780</v>
      </c>
      <c r="D39" s="104" t="s">
        <v>310</v>
      </c>
      <c r="E39" s="233">
        <v>7</v>
      </c>
      <c r="F39" s="234"/>
      <c r="G39" s="235"/>
      <c r="H39" s="235"/>
      <c r="I39" s="234"/>
      <c r="J39" s="234"/>
      <c r="K39" s="133"/>
      <c r="L39" s="236"/>
      <c r="M39" s="236"/>
      <c r="N39" s="236"/>
      <c r="O39" s="236"/>
      <c r="P39" s="236"/>
    </row>
    <row r="40" spans="1:16" ht="31.5">
      <c r="A40" s="163" t="s">
        <v>781</v>
      </c>
      <c r="B40" s="143"/>
      <c r="C40" s="186" t="s">
        <v>782</v>
      </c>
      <c r="D40" s="202" t="s">
        <v>310</v>
      </c>
      <c r="E40" s="233">
        <v>1</v>
      </c>
      <c r="F40" s="234"/>
      <c r="G40" s="235"/>
      <c r="H40" s="235"/>
      <c r="I40" s="234"/>
      <c r="J40" s="234"/>
      <c r="K40" s="133"/>
      <c r="L40" s="236"/>
      <c r="M40" s="236"/>
      <c r="N40" s="236"/>
      <c r="O40" s="236"/>
      <c r="P40" s="236"/>
    </row>
    <row r="41" spans="1:16" ht="31.5">
      <c r="A41" s="163" t="s">
        <v>783</v>
      </c>
      <c r="B41" s="143"/>
      <c r="C41" s="96" t="s">
        <v>784</v>
      </c>
      <c r="D41" s="104" t="s">
        <v>310</v>
      </c>
      <c r="E41" s="233">
        <v>2</v>
      </c>
      <c r="F41" s="234"/>
      <c r="G41" s="235"/>
      <c r="H41" s="235"/>
      <c r="I41" s="234"/>
      <c r="J41" s="234"/>
      <c r="K41" s="133"/>
      <c r="L41" s="236"/>
      <c r="M41" s="236"/>
      <c r="N41" s="236"/>
      <c r="O41" s="236"/>
      <c r="P41" s="236"/>
    </row>
    <row r="42" spans="1:16" ht="31.5">
      <c r="A42" s="163" t="s">
        <v>785</v>
      </c>
      <c r="B42" s="143"/>
      <c r="C42" s="96" t="s">
        <v>786</v>
      </c>
      <c r="D42" s="242" t="s">
        <v>310</v>
      </c>
      <c r="E42" s="233">
        <v>1</v>
      </c>
      <c r="F42" s="82"/>
      <c r="G42" s="235"/>
      <c r="H42" s="235"/>
      <c r="I42" s="133"/>
      <c r="J42" s="82"/>
      <c r="K42" s="133"/>
      <c r="L42" s="234"/>
      <c r="M42" s="234"/>
      <c r="N42" s="234"/>
      <c r="O42" s="234"/>
      <c r="P42" s="234"/>
    </row>
    <row r="43" spans="1:16" ht="31.5">
      <c r="A43" s="163" t="s">
        <v>787</v>
      </c>
      <c r="B43" s="143"/>
      <c r="C43" s="96" t="s">
        <v>788</v>
      </c>
      <c r="D43" s="88" t="s">
        <v>310</v>
      </c>
      <c r="E43" s="233">
        <v>1</v>
      </c>
      <c r="F43" s="234"/>
      <c r="G43" s="235"/>
      <c r="H43" s="235"/>
      <c r="I43" s="234"/>
      <c r="J43" s="234"/>
      <c r="K43" s="133"/>
      <c r="L43" s="236"/>
      <c r="M43" s="236"/>
      <c r="N43" s="236"/>
      <c r="O43" s="236"/>
      <c r="P43" s="236"/>
    </row>
    <row r="44" spans="1:16" ht="31.5">
      <c r="A44" s="163" t="s">
        <v>789</v>
      </c>
      <c r="B44" s="143"/>
      <c r="C44" s="96" t="s">
        <v>790</v>
      </c>
      <c r="D44" s="88" t="s">
        <v>310</v>
      </c>
      <c r="E44" s="233">
        <v>2</v>
      </c>
      <c r="F44" s="234"/>
      <c r="G44" s="235"/>
      <c r="H44" s="235"/>
      <c r="I44" s="234"/>
      <c r="J44" s="234"/>
      <c r="K44" s="133"/>
      <c r="L44" s="236"/>
      <c r="M44" s="236"/>
      <c r="N44" s="236"/>
      <c r="O44" s="236"/>
      <c r="P44" s="236"/>
    </row>
    <row r="45" spans="1:16" ht="31.5">
      <c r="A45" s="163" t="s">
        <v>791</v>
      </c>
      <c r="B45" s="143"/>
      <c r="C45" s="96" t="s">
        <v>792</v>
      </c>
      <c r="D45" s="88" t="s">
        <v>310</v>
      </c>
      <c r="E45" s="233">
        <v>2</v>
      </c>
      <c r="F45" s="234"/>
      <c r="G45" s="235"/>
      <c r="H45" s="235"/>
      <c r="I45" s="234"/>
      <c r="J45" s="234"/>
      <c r="K45" s="133"/>
      <c r="L45" s="236"/>
      <c r="M45" s="236"/>
      <c r="N45" s="236"/>
      <c r="O45" s="236"/>
      <c r="P45" s="236"/>
    </row>
    <row r="46" spans="1:16" ht="31.5">
      <c r="A46" s="163" t="s">
        <v>793</v>
      </c>
      <c r="B46" s="143"/>
      <c r="C46" s="96" t="s">
        <v>794</v>
      </c>
      <c r="D46" s="88" t="s">
        <v>310</v>
      </c>
      <c r="E46" s="233">
        <v>2</v>
      </c>
      <c r="F46" s="234"/>
      <c r="G46" s="235"/>
      <c r="H46" s="235"/>
      <c r="I46" s="234"/>
      <c r="J46" s="234"/>
      <c r="K46" s="133"/>
      <c r="L46" s="236"/>
      <c r="M46" s="236"/>
      <c r="N46" s="236"/>
      <c r="O46" s="236"/>
      <c r="P46" s="236"/>
    </row>
    <row r="47" spans="1:16" ht="94.5">
      <c r="A47" s="163" t="s">
        <v>795</v>
      </c>
      <c r="B47" s="143"/>
      <c r="C47" s="96" t="s">
        <v>796</v>
      </c>
      <c r="D47" s="88" t="s">
        <v>273</v>
      </c>
      <c r="E47" s="233">
        <v>7</v>
      </c>
      <c r="F47" s="234"/>
      <c r="G47" s="235"/>
      <c r="H47" s="235"/>
      <c r="I47" s="234"/>
      <c r="J47" s="234"/>
      <c r="K47" s="133"/>
      <c r="L47" s="236"/>
      <c r="M47" s="236"/>
      <c r="N47" s="236"/>
      <c r="O47" s="236"/>
      <c r="P47" s="236"/>
    </row>
    <row r="48" spans="1:16" ht="31.5">
      <c r="A48" s="163" t="s">
        <v>797</v>
      </c>
      <c r="B48" s="143"/>
      <c r="C48" s="186" t="s">
        <v>798</v>
      </c>
      <c r="D48" s="202" t="s">
        <v>310</v>
      </c>
      <c r="E48" s="233">
        <v>3</v>
      </c>
      <c r="F48" s="234"/>
      <c r="G48" s="235"/>
      <c r="H48" s="235"/>
      <c r="I48" s="234"/>
      <c r="J48" s="234"/>
      <c r="K48" s="133"/>
      <c r="L48" s="236"/>
      <c r="M48" s="236"/>
      <c r="N48" s="236"/>
      <c r="O48" s="236"/>
      <c r="P48" s="236"/>
    </row>
    <row r="49" spans="1:16" ht="15.75">
      <c r="A49" s="163" t="s">
        <v>799</v>
      </c>
      <c r="B49" s="143"/>
      <c r="C49" s="80" t="s">
        <v>637</v>
      </c>
      <c r="D49" s="88" t="s">
        <v>310</v>
      </c>
      <c r="E49" s="233">
        <v>2</v>
      </c>
      <c r="F49" s="234"/>
      <c r="G49" s="235"/>
      <c r="H49" s="235"/>
      <c r="I49" s="234"/>
      <c r="J49" s="234"/>
      <c r="K49" s="133"/>
      <c r="L49" s="236"/>
      <c r="M49" s="236"/>
      <c r="N49" s="236"/>
      <c r="O49" s="236"/>
      <c r="P49" s="236"/>
    </row>
    <row r="50" spans="1:16" ht="31.5">
      <c r="A50" s="163" t="s">
        <v>800</v>
      </c>
      <c r="B50" s="143"/>
      <c r="C50" s="80" t="s">
        <v>801</v>
      </c>
      <c r="D50" s="88" t="s">
        <v>310</v>
      </c>
      <c r="E50" s="233">
        <v>4</v>
      </c>
      <c r="F50" s="234"/>
      <c r="G50" s="235"/>
      <c r="H50" s="235"/>
      <c r="I50" s="234"/>
      <c r="J50" s="234"/>
      <c r="K50" s="133"/>
      <c r="L50" s="236"/>
      <c r="M50" s="236"/>
      <c r="N50" s="236"/>
      <c r="O50" s="236"/>
      <c r="P50" s="236"/>
    </row>
    <row r="51" spans="1:16" ht="31.5">
      <c r="A51" s="163" t="s">
        <v>802</v>
      </c>
      <c r="B51" s="143"/>
      <c r="C51" s="96" t="s">
        <v>803</v>
      </c>
      <c r="D51" s="88" t="s">
        <v>310</v>
      </c>
      <c r="E51" s="233">
        <v>5</v>
      </c>
      <c r="F51" s="83"/>
      <c r="G51" s="83"/>
      <c r="H51" s="83"/>
      <c r="I51" s="121"/>
      <c r="J51" s="84"/>
      <c r="K51" s="133"/>
      <c r="L51" s="234"/>
      <c r="M51" s="234"/>
      <c r="N51" s="234"/>
      <c r="O51" s="234"/>
      <c r="P51" s="234"/>
    </row>
    <row r="52" spans="1:16" ht="110.25">
      <c r="A52" s="163" t="s">
        <v>804</v>
      </c>
      <c r="B52" s="143"/>
      <c r="C52" s="80" t="s">
        <v>805</v>
      </c>
      <c r="D52" s="88" t="s">
        <v>273</v>
      </c>
      <c r="E52" s="233">
        <v>1</v>
      </c>
      <c r="F52" s="234"/>
      <c r="G52" s="235"/>
      <c r="H52" s="235"/>
      <c r="I52" s="234"/>
      <c r="J52" s="234"/>
      <c r="K52" s="133"/>
      <c r="L52" s="236"/>
      <c r="M52" s="236"/>
      <c r="N52" s="236"/>
      <c r="O52" s="236"/>
      <c r="P52" s="236"/>
    </row>
    <row r="53" spans="1:16" ht="31.5">
      <c r="A53" s="163" t="s">
        <v>806</v>
      </c>
      <c r="B53" s="143"/>
      <c r="C53" s="80" t="s">
        <v>807</v>
      </c>
      <c r="D53" s="88" t="s">
        <v>279</v>
      </c>
      <c r="E53" s="233">
        <f>SUM(E19:E21)</f>
        <v>530.6</v>
      </c>
      <c r="F53" s="234"/>
      <c r="G53" s="235"/>
      <c r="H53" s="235"/>
      <c r="I53" s="234"/>
      <c r="J53" s="234"/>
      <c r="K53" s="133"/>
      <c r="L53" s="236"/>
      <c r="M53" s="236"/>
      <c r="N53" s="236"/>
      <c r="O53" s="236"/>
      <c r="P53" s="236"/>
    </row>
    <row r="54" spans="1:16" ht="31.5">
      <c r="A54" s="163" t="s">
        <v>808</v>
      </c>
      <c r="B54" s="143"/>
      <c r="C54" s="80" t="s">
        <v>809</v>
      </c>
      <c r="D54" s="88" t="s">
        <v>273</v>
      </c>
      <c r="E54" s="233">
        <v>1</v>
      </c>
      <c r="F54" s="234"/>
      <c r="G54" s="235"/>
      <c r="H54" s="235"/>
      <c r="I54" s="234"/>
      <c r="J54" s="234"/>
      <c r="K54" s="133"/>
      <c r="L54" s="236"/>
      <c r="M54" s="236"/>
      <c r="N54" s="236"/>
      <c r="O54" s="236"/>
      <c r="P54" s="236"/>
    </row>
    <row r="55" spans="1:16" ht="15.75">
      <c r="A55" s="163" t="s">
        <v>810</v>
      </c>
      <c r="B55" s="143"/>
      <c r="C55" s="80" t="s">
        <v>811</v>
      </c>
      <c r="D55" s="88" t="s">
        <v>279</v>
      </c>
      <c r="E55" s="233">
        <f>E53+19</f>
        <v>549.6</v>
      </c>
      <c r="F55" s="234"/>
      <c r="G55" s="235"/>
      <c r="H55" s="235"/>
      <c r="I55" s="234"/>
      <c r="J55" s="234"/>
      <c r="K55" s="133"/>
      <c r="L55" s="236"/>
      <c r="M55" s="236"/>
      <c r="N55" s="236"/>
      <c r="O55" s="236"/>
      <c r="P55" s="236"/>
    </row>
    <row r="56" spans="1:16" ht="31.5">
      <c r="A56" s="163" t="s">
        <v>812</v>
      </c>
      <c r="B56" s="143"/>
      <c r="C56" s="80" t="s">
        <v>813</v>
      </c>
      <c r="D56" s="88" t="s">
        <v>279</v>
      </c>
      <c r="E56" s="233">
        <f>E53+19</f>
        <v>549.6</v>
      </c>
      <c r="F56" s="234"/>
      <c r="G56" s="235"/>
      <c r="H56" s="235"/>
      <c r="I56" s="234"/>
      <c r="J56" s="234"/>
      <c r="K56" s="133"/>
      <c r="L56" s="236"/>
      <c r="M56" s="236"/>
      <c r="N56" s="236"/>
      <c r="O56" s="236"/>
      <c r="P56" s="236"/>
    </row>
    <row r="57" spans="1:16" ht="15.75">
      <c r="A57" s="163" t="s">
        <v>814</v>
      </c>
      <c r="B57" s="143"/>
      <c r="C57" s="80" t="s">
        <v>815</v>
      </c>
      <c r="D57" s="88" t="s">
        <v>434</v>
      </c>
      <c r="E57" s="233">
        <f>E56</f>
        <v>549.6</v>
      </c>
      <c r="F57" s="234"/>
      <c r="G57" s="235"/>
      <c r="H57" s="235"/>
      <c r="I57" s="234"/>
      <c r="J57" s="234"/>
      <c r="K57" s="133"/>
      <c r="L57" s="236"/>
      <c r="M57" s="236"/>
      <c r="N57" s="236"/>
      <c r="O57" s="236"/>
      <c r="P57" s="236"/>
    </row>
    <row r="58" spans="1:16" ht="31.5">
      <c r="A58" s="163" t="s">
        <v>816</v>
      </c>
      <c r="B58" s="143"/>
      <c r="C58" s="80" t="s">
        <v>817</v>
      </c>
      <c r="D58" s="88" t="s">
        <v>273</v>
      </c>
      <c r="E58" s="233">
        <v>1</v>
      </c>
      <c r="F58" s="234"/>
      <c r="G58" s="235"/>
      <c r="H58" s="235"/>
      <c r="I58" s="234"/>
      <c r="J58" s="234"/>
      <c r="K58" s="133"/>
      <c r="L58" s="236"/>
      <c r="M58" s="236"/>
      <c r="N58" s="236"/>
      <c r="O58" s="236"/>
      <c r="P58" s="236"/>
    </row>
    <row r="59" spans="1:16" ht="31.5">
      <c r="A59" s="163" t="s">
        <v>818</v>
      </c>
      <c r="B59" s="143"/>
      <c r="C59" s="186" t="s">
        <v>819</v>
      </c>
      <c r="D59" s="243" t="s">
        <v>620</v>
      </c>
      <c r="E59" s="89">
        <v>1</v>
      </c>
      <c r="F59" s="234"/>
      <c r="G59" s="235"/>
      <c r="H59" s="235"/>
      <c r="I59" s="234"/>
      <c r="J59" s="234"/>
      <c r="K59" s="133"/>
      <c r="L59" s="236"/>
      <c r="M59" s="236"/>
      <c r="N59" s="236"/>
      <c r="O59" s="236"/>
      <c r="P59" s="236"/>
    </row>
    <row r="60" spans="1:16" ht="47.25">
      <c r="A60" s="163" t="s">
        <v>820</v>
      </c>
      <c r="B60" s="143"/>
      <c r="C60" s="186" t="s">
        <v>619</v>
      </c>
      <c r="D60" s="243" t="s">
        <v>620</v>
      </c>
      <c r="E60" s="89">
        <v>23</v>
      </c>
      <c r="F60" s="234"/>
      <c r="G60" s="235"/>
      <c r="H60" s="235"/>
      <c r="I60" s="234"/>
      <c r="J60" s="234"/>
      <c r="K60" s="133"/>
      <c r="L60" s="236"/>
      <c r="M60" s="236"/>
      <c r="N60" s="236"/>
      <c r="O60" s="236"/>
      <c r="P60" s="236"/>
    </row>
    <row r="61" spans="1:22" ht="12.75" customHeight="1">
      <c r="A61" s="106"/>
      <c r="B61" s="79"/>
      <c r="C61" s="322" t="s">
        <v>821</v>
      </c>
      <c r="D61" s="322"/>
      <c r="E61" s="322"/>
      <c r="F61" s="244"/>
      <c r="G61" s="244"/>
      <c r="H61" s="244"/>
      <c r="I61" s="234"/>
      <c r="J61" s="234"/>
      <c r="K61" s="133"/>
      <c r="L61" s="234"/>
      <c r="M61" s="234"/>
      <c r="N61" s="234"/>
      <c r="O61" s="234"/>
      <c r="P61" s="234"/>
      <c r="Q61" s="86"/>
      <c r="R61" s="86"/>
      <c r="S61" s="86"/>
      <c r="T61" s="86"/>
      <c r="U61" s="86"/>
      <c r="V61" s="86"/>
    </row>
    <row r="62" spans="1:16" ht="15.75">
      <c r="A62" s="163" t="s">
        <v>822</v>
      </c>
      <c r="B62" s="79"/>
      <c r="C62" s="80" t="s">
        <v>653</v>
      </c>
      <c r="D62" s="88" t="s">
        <v>276</v>
      </c>
      <c r="E62" s="233">
        <f>32*0.04</f>
        <v>1.3</v>
      </c>
      <c r="F62" s="234"/>
      <c r="G62" s="235"/>
      <c r="H62" s="235"/>
      <c r="I62" s="234"/>
      <c r="J62" s="234"/>
      <c r="K62" s="133"/>
      <c r="L62" s="236"/>
      <c r="M62" s="236"/>
      <c r="N62" s="236"/>
      <c r="O62" s="236"/>
      <c r="P62" s="236"/>
    </row>
    <row r="63" spans="1:16" ht="15.75">
      <c r="A63" s="163" t="s">
        <v>823</v>
      </c>
      <c r="B63" s="79"/>
      <c r="C63" s="80" t="s">
        <v>655</v>
      </c>
      <c r="D63" s="88" t="s">
        <v>276</v>
      </c>
      <c r="E63" s="233">
        <f>32*0.06</f>
        <v>1.9</v>
      </c>
      <c r="F63" s="234"/>
      <c r="G63" s="235"/>
      <c r="H63" s="235"/>
      <c r="I63" s="234"/>
      <c r="J63" s="234"/>
      <c r="K63" s="133"/>
      <c r="L63" s="236"/>
      <c r="M63" s="236"/>
      <c r="N63" s="236"/>
      <c r="O63" s="236"/>
      <c r="P63" s="236"/>
    </row>
    <row r="64" spans="1:16" ht="31.5">
      <c r="A64" s="163" t="s">
        <v>824</v>
      </c>
      <c r="B64" s="79"/>
      <c r="C64" s="80" t="s">
        <v>657</v>
      </c>
      <c r="D64" s="88" t="s">
        <v>276</v>
      </c>
      <c r="E64" s="233">
        <f>32*0.26</f>
        <v>8.3</v>
      </c>
      <c r="F64" s="234"/>
      <c r="G64" s="235"/>
      <c r="H64" s="235"/>
      <c r="I64" s="234"/>
      <c r="J64" s="234"/>
      <c r="K64" s="133"/>
      <c r="L64" s="236"/>
      <c r="M64" s="236"/>
      <c r="N64" s="236"/>
      <c r="O64" s="236"/>
      <c r="P64" s="236"/>
    </row>
    <row r="65" spans="1:16" ht="15.75">
      <c r="A65" s="163" t="s">
        <v>825</v>
      </c>
      <c r="B65" s="79"/>
      <c r="C65" s="80" t="s">
        <v>659</v>
      </c>
      <c r="D65" s="88" t="s">
        <v>276</v>
      </c>
      <c r="E65" s="233">
        <v>28.3</v>
      </c>
      <c r="F65" s="234"/>
      <c r="G65" s="235"/>
      <c r="H65" s="235"/>
      <c r="I65" s="234"/>
      <c r="J65" s="234"/>
      <c r="K65" s="133"/>
      <c r="L65" s="236"/>
      <c r="M65" s="236"/>
      <c r="N65" s="236"/>
      <c r="O65" s="236"/>
      <c r="P65" s="236"/>
    </row>
    <row r="66" spans="1:16" ht="15.75">
      <c r="A66" s="163" t="s">
        <v>826</v>
      </c>
      <c r="B66" s="79"/>
      <c r="C66" s="80" t="s">
        <v>661</v>
      </c>
      <c r="D66" s="88" t="s">
        <v>276</v>
      </c>
      <c r="E66" s="233">
        <f>56.2-E62-E63-E64</f>
        <v>44.7</v>
      </c>
      <c r="F66" s="234"/>
      <c r="G66" s="235"/>
      <c r="H66" s="235"/>
      <c r="I66" s="234"/>
      <c r="J66" s="234"/>
      <c r="K66" s="133"/>
      <c r="L66" s="236"/>
      <c r="M66" s="236"/>
      <c r="N66" s="236"/>
      <c r="O66" s="236"/>
      <c r="P66" s="236"/>
    </row>
    <row r="67" spans="1:16" s="86" customFormat="1" ht="12.75" customHeight="1">
      <c r="A67" s="106"/>
      <c r="B67" s="79"/>
      <c r="C67" s="322" t="s">
        <v>827</v>
      </c>
      <c r="D67" s="322"/>
      <c r="E67" s="322"/>
      <c r="F67" s="244"/>
      <c r="G67" s="244"/>
      <c r="H67" s="244"/>
      <c r="I67" s="234"/>
      <c r="J67" s="234"/>
      <c r="K67" s="133"/>
      <c r="L67" s="234"/>
      <c r="M67" s="234"/>
      <c r="N67" s="234"/>
      <c r="O67" s="234"/>
      <c r="P67" s="234"/>
    </row>
    <row r="68" spans="1:16" ht="15.75">
      <c r="A68" s="163" t="s">
        <v>828</v>
      </c>
      <c r="B68" s="79"/>
      <c r="C68" s="80" t="s">
        <v>674</v>
      </c>
      <c r="D68" s="88" t="s">
        <v>276</v>
      </c>
      <c r="E68" s="233">
        <f>501.6*1.5*0.1</f>
        <v>75.2</v>
      </c>
      <c r="F68" s="234"/>
      <c r="G68" s="235"/>
      <c r="H68" s="235"/>
      <c r="I68" s="234"/>
      <c r="J68" s="234"/>
      <c r="K68" s="133"/>
      <c r="L68" s="236"/>
      <c r="M68" s="236"/>
      <c r="N68" s="236"/>
      <c r="O68" s="236"/>
      <c r="P68" s="236"/>
    </row>
    <row r="69" spans="1:16" ht="15.75">
      <c r="A69" s="163" t="s">
        <v>829</v>
      </c>
      <c r="B69" s="79"/>
      <c r="C69" s="80" t="s">
        <v>676</v>
      </c>
      <c r="D69" s="88" t="s">
        <v>276</v>
      </c>
      <c r="E69" s="233">
        <v>849.9</v>
      </c>
      <c r="F69" s="234"/>
      <c r="G69" s="235"/>
      <c r="H69" s="235"/>
      <c r="I69" s="234"/>
      <c r="J69" s="234"/>
      <c r="K69" s="133"/>
      <c r="L69" s="236"/>
      <c r="M69" s="236"/>
      <c r="N69" s="236"/>
      <c r="O69" s="236"/>
      <c r="P69" s="236"/>
    </row>
    <row r="70" spans="1:16" ht="31.5">
      <c r="A70" s="163" t="s">
        <v>830</v>
      </c>
      <c r="B70" s="79"/>
      <c r="C70" s="80" t="s">
        <v>559</v>
      </c>
      <c r="D70" s="88" t="s">
        <v>284</v>
      </c>
      <c r="E70" s="233">
        <v>0.5</v>
      </c>
      <c r="F70" s="234"/>
      <c r="G70" s="235"/>
      <c r="H70" s="235"/>
      <c r="I70" s="234"/>
      <c r="J70" s="234"/>
      <c r="K70" s="133"/>
      <c r="L70" s="236"/>
      <c r="M70" s="236"/>
      <c r="N70" s="236"/>
      <c r="O70" s="236"/>
      <c r="P70" s="236"/>
    </row>
    <row r="71" spans="1:16" ht="15.75">
      <c r="A71" s="163" t="s">
        <v>831</v>
      </c>
      <c r="B71" s="79"/>
      <c r="C71" s="80" t="s">
        <v>661</v>
      </c>
      <c r="D71" s="88" t="s">
        <v>276</v>
      </c>
      <c r="E71" s="245">
        <f>383.7-E68</f>
        <v>308.5</v>
      </c>
      <c r="F71" s="235"/>
      <c r="G71" s="89"/>
      <c r="H71" s="203"/>
      <c r="I71" s="234"/>
      <c r="J71" s="234"/>
      <c r="K71" s="133"/>
      <c r="L71" s="236"/>
      <c r="M71" s="236"/>
      <c r="N71" s="236"/>
      <c r="O71" s="236"/>
      <c r="P71" s="236"/>
    </row>
    <row r="72" spans="1:16" s="86" customFormat="1" ht="12.75" customHeight="1">
      <c r="A72" s="163"/>
      <c r="B72" s="79"/>
      <c r="C72" s="322" t="s">
        <v>832</v>
      </c>
      <c r="D72" s="322"/>
      <c r="E72" s="322"/>
      <c r="F72" s="244"/>
      <c r="G72" s="244"/>
      <c r="H72" s="244"/>
      <c r="I72" s="234"/>
      <c r="J72" s="234"/>
      <c r="K72" s="133"/>
      <c r="L72" s="234"/>
      <c r="M72" s="234"/>
      <c r="N72" s="234"/>
      <c r="O72" s="234"/>
      <c r="P72" s="234"/>
    </row>
    <row r="73" spans="1:16" ht="15.75">
      <c r="A73" s="163" t="s">
        <v>833</v>
      </c>
      <c r="B73" s="79"/>
      <c r="C73" s="229" t="s">
        <v>665</v>
      </c>
      <c r="D73" s="187" t="s">
        <v>276</v>
      </c>
      <c r="E73" s="233">
        <f>E24*1.5*0.05</f>
        <v>2</v>
      </c>
      <c r="F73" s="234"/>
      <c r="G73" s="235"/>
      <c r="H73" s="235"/>
      <c r="I73" s="234"/>
      <c r="J73" s="234"/>
      <c r="K73" s="133"/>
      <c r="L73" s="236"/>
      <c r="M73" s="236"/>
      <c r="N73" s="236"/>
      <c r="O73" s="236"/>
      <c r="P73" s="236"/>
    </row>
    <row r="74" spans="1:16" ht="31.5">
      <c r="A74" s="163" t="s">
        <v>834</v>
      </c>
      <c r="B74" s="79"/>
      <c r="C74" s="229" t="s">
        <v>667</v>
      </c>
      <c r="D74" s="187" t="s">
        <v>276</v>
      </c>
      <c r="E74" s="233">
        <f>E24*1.5*0.25</f>
        <v>9.9</v>
      </c>
      <c r="F74" s="234"/>
      <c r="G74" s="235"/>
      <c r="H74" s="235"/>
      <c r="I74" s="234"/>
      <c r="J74" s="234"/>
      <c r="K74" s="133"/>
      <c r="L74" s="236"/>
      <c r="M74" s="236"/>
      <c r="N74" s="236"/>
      <c r="O74" s="236"/>
      <c r="P74" s="236"/>
    </row>
    <row r="75" spans="1:16" ht="15.75">
      <c r="A75" s="163" t="s">
        <v>835</v>
      </c>
      <c r="B75" s="79"/>
      <c r="C75" s="229" t="s">
        <v>669</v>
      </c>
      <c r="D75" s="187" t="s">
        <v>276</v>
      </c>
      <c r="E75" s="233">
        <v>32.5</v>
      </c>
      <c r="F75" s="234"/>
      <c r="G75" s="235"/>
      <c r="H75" s="235"/>
      <c r="I75" s="234"/>
      <c r="J75" s="234"/>
      <c r="K75" s="133"/>
      <c r="L75" s="236"/>
      <c r="M75" s="236"/>
      <c r="N75" s="236"/>
      <c r="O75" s="236"/>
      <c r="P75" s="236"/>
    </row>
    <row r="76" spans="1:16" ht="15.75">
      <c r="A76" s="163" t="s">
        <v>836</v>
      </c>
      <c r="B76" s="79"/>
      <c r="C76" s="80" t="s">
        <v>661</v>
      </c>
      <c r="D76" s="88" t="s">
        <v>276</v>
      </c>
      <c r="E76" s="233">
        <f>64.6-E73-E74</f>
        <v>52.7</v>
      </c>
      <c r="F76" s="234"/>
      <c r="G76" s="235"/>
      <c r="H76" s="235"/>
      <c r="I76" s="234"/>
      <c r="J76" s="234"/>
      <c r="K76" s="133"/>
      <c r="L76" s="236"/>
      <c r="M76" s="236"/>
      <c r="N76" s="236"/>
      <c r="O76" s="236"/>
      <c r="P76" s="236"/>
    </row>
    <row r="77" spans="1:16" ht="12.75" customHeight="1">
      <c r="A77" s="72" t="s">
        <v>430</v>
      </c>
      <c r="B77" s="72"/>
      <c r="C77" s="325" t="s">
        <v>837</v>
      </c>
      <c r="D77" s="325"/>
      <c r="E77" s="325"/>
      <c r="F77" s="232"/>
      <c r="G77" s="232"/>
      <c r="H77" s="232"/>
      <c r="I77" s="232"/>
      <c r="J77" s="232"/>
      <c r="K77" s="232"/>
      <c r="L77" s="232"/>
      <c r="M77" s="232"/>
      <c r="N77" s="232"/>
      <c r="O77" s="232"/>
      <c r="P77" s="232"/>
    </row>
    <row r="78" spans="1:16" ht="47.25">
      <c r="A78" s="246" t="s">
        <v>432</v>
      </c>
      <c r="B78" s="143"/>
      <c r="C78" s="96" t="s">
        <v>534</v>
      </c>
      <c r="D78" s="81" t="s">
        <v>279</v>
      </c>
      <c r="E78" s="233">
        <v>55</v>
      </c>
      <c r="F78" s="234"/>
      <c r="G78" s="235"/>
      <c r="H78" s="235"/>
      <c r="I78" s="234"/>
      <c r="J78" s="234"/>
      <c r="K78" s="133"/>
      <c r="L78" s="236"/>
      <c r="M78" s="236"/>
      <c r="N78" s="236"/>
      <c r="O78" s="236"/>
      <c r="P78" s="236"/>
    </row>
    <row r="79" spans="1:16" ht="47.25">
      <c r="A79" s="246" t="s">
        <v>435</v>
      </c>
      <c r="B79" s="143"/>
      <c r="C79" s="237" t="s">
        <v>539</v>
      </c>
      <c r="D79" s="81" t="s">
        <v>279</v>
      </c>
      <c r="E79" s="233">
        <v>93.2</v>
      </c>
      <c r="F79" s="234"/>
      <c r="G79" s="235"/>
      <c r="H79" s="235"/>
      <c r="I79" s="234"/>
      <c r="J79" s="234"/>
      <c r="K79" s="133"/>
      <c r="L79" s="236"/>
      <c r="M79" s="236"/>
      <c r="N79" s="236"/>
      <c r="O79" s="236"/>
      <c r="P79" s="236"/>
    </row>
    <row r="80" spans="1:16" ht="47.25">
      <c r="A80" s="246" t="s">
        <v>437</v>
      </c>
      <c r="B80" s="143"/>
      <c r="C80" s="96" t="s">
        <v>540</v>
      </c>
      <c r="D80" s="238" t="s">
        <v>279</v>
      </c>
      <c r="E80" s="233">
        <v>485.2</v>
      </c>
      <c r="F80" s="234"/>
      <c r="G80" s="235"/>
      <c r="H80" s="235"/>
      <c r="I80" s="234"/>
      <c r="J80" s="234"/>
      <c r="K80" s="133"/>
      <c r="L80" s="236"/>
      <c r="M80" s="236"/>
      <c r="N80" s="236"/>
      <c r="O80" s="236"/>
      <c r="P80" s="236"/>
    </row>
    <row r="81" spans="1:16" ht="47.25">
      <c r="A81" s="246" t="s">
        <v>439</v>
      </c>
      <c r="B81" s="143"/>
      <c r="C81" s="237" t="s">
        <v>613</v>
      </c>
      <c r="D81" s="79" t="s">
        <v>434</v>
      </c>
      <c r="E81" s="233">
        <v>253.4</v>
      </c>
      <c r="F81" s="234"/>
      <c r="G81" s="235"/>
      <c r="H81" s="235"/>
      <c r="I81" s="234"/>
      <c r="J81" s="234"/>
      <c r="K81" s="133"/>
      <c r="L81" s="236"/>
      <c r="M81" s="236"/>
      <c r="N81" s="236"/>
      <c r="O81" s="236"/>
      <c r="P81" s="236"/>
    </row>
    <row r="82" spans="1:16" ht="47.25">
      <c r="A82" s="246" t="s">
        <v>441</v>
      </c>
      <c r="B82" s="143"/>
      <c r="C82" s="237" t="s">
        <v>767</v>
      </c>
      <c r="D82" s="79" t="s">
        <v>434</v>
      </c>
      <c r="E82" s="233">
        <v>22.6</v>
      </c>
      <c r="F82" s="234"/>
      <c r="G82" s="235"/>
      <c r="H82" s="235"/>
      <c r="I82" s="234"/>
      <c r="J82" s="234"/>
      <c r="K82" s="133"/>
      <c r="L82" s="236"/>
      <c r="M82" s="236"/>
      <c r="N82" s="236"/>
      <c r="O82" s="236"/>
      <c r="P82" s="236"/>
    </row>
    <row r="83" spans="1:16" ht="47.25">
      <c r="A83" s="246" t="s">
        <v>442</v>
      </c>
      <c r="B83" s="143"/>
      <c r="C83" s="237" t="s">
        <v>768</v>
      </c>
      <c r="D83" s="79" t="s">
        <v>279</v>
      </c>
      <c r="E83" s="233">
        <v>99.8</v>
      </c>
      <c r="F83" s="234"/>
      <c r="G83" s="235"/>
      <c r="H83" s="235"/>
      <c r="I83" s="234"/>
      <c r="J83" s="234"/>
      <c r="K83" s="133"/>
      <c r="L83" s="236"/>
      <c r="M83" s="236"/>
      <c r="N83" s="236"/>
      <c r="O83" s="236"/>
      <c r="P83" s="236"/>
    </row>
    <row r="84" spans="1:16" ht="47.25">
      <c r="A84" s="246" t="s">
        <v>445</v>
      </c>
      <c r="B84" s="143"/>
      <c r="C84" s="237" t="s">
        <v>838</v>
      </c>
      <c r="D84" s="79" t="s">
        <v>279</v>
      </c>
      <c r="E84" s="233">
        <v>248</v>
      </c>
      <c r="F84" s="234"/>
      <c r="G84" s="235"/>
      <c r="H84" s="235"/>
      <c r="I84" s="234"/>
      <c r="J84" s="234"/>
      <c r="K84" s="133"/>
      <c r="L84" s="236"/>
      <c r="M84" s="236"/>
      <c r="N84" s="236"/>
      <c r="O84" s="236"/>
      <c r="P84" s="236"/>
    </row>
    <row r="85" spans="1:16" ht="47.25">
      <c r="A85" s="246" t="s">
        <v>618</v>
      </c>
      <c r="B85" s="143"/>
      <c r="C85" s="237" t="s">
        <v>839</v>
      </c>
      <c r="D85" s="79" t="s">
        <v>279</v>
      </c>
      <c r="E85" s="233">
        <v>9.6</v>
      </c>
      <c r="F85" s="234"/>
      <c r="G85" s="235"/>
      <c r="H85" s="235"/>
      <c r="I85" s="234"/>
      <c r="J85" s="234"/>
      <c r="K85" s="133"/>
      <c r="L85" s="236"/>
      <c r="M85" s="236"/>
      <c r="N85" s="236"/>
      <c r="O85" s="236"/>
      <c r="P85" s="236"/>
    </row>
    <row r="86" spans="1:16" ht="47.25">
      <c r="A86" s="246" t="s">
        <v>621</v>
      </c>
      <c r="B86" s="143"/>
      <c r="C86" s="237" t="s">
        <v>770</v>
      </c>
      <c r="D86" s="79" t="s">
        <v>310</v>
      </c>
      <c r="E86" s="203">
        <v>5</v>
      </c>
      <c r="F86" s="234"/>
      <c r="G86" s="234"/>
      <c r="H86" s="234"/>
      <c r="I86" s="234"/>
      <c r="J86" s="234"/>
      <c r="K86" s="234"/>
      <c r="L86" s="236"/>
      <c r="M86" s="236"/>
      <c r="N86" s="236"/>
      <c r="O86" s="236"/>
      <c r="P86" s="236"/>
    </row>
    <row r="87" spans="1:16" ht="16.5" customHeight="1">
      <c r="A87" s="246" t="s">
        <v>622</v>
      </c>
      <c r="B87" s="143"/>
      <c r="C87" s="96" t="s">
        <v>840</v>
      </c>
      <c r="D87" s="79" t="s">
        <v>310</v>
      </c>
      <c r="E87" s="203">
        <v>4</v>
      </c>
      <c r="F87" s="203"/>
      <c r="G87" s="203"/>
      <c r="H87" s="203"/>
      <c r="I87" s="203"/>
      <c r="J87" s="203"/>
      <c r="K87" s="133"/>
      <c r="L87" s="236"/>
      <c r="M87" s="236"/>
      <c r="N87" s="236"/>
      <c r="O87" s="236"/>
      <c r="P87" s="236"/>
    </row>
    <row r="88" spans="1:16" ht="31.5">
      <c r="A88" s="246" t="s">
        <v>624</v>
      </c>
      <c r="B88" s="143"/>
      <c r="C88" s="96" t="s">
        <v>774</v>
      </c>
      <c r="D88" s="104" t="s">
        <v>310</v>
      </c>
      <c r="E88" s="203">
        <v>1</v>
      </c>
      <c r="F88" s="203"/>
      <c r="G88" s="203"/>
      <c r="H88" s="203"/>
      <c r="I88" s="203"/>
      <c r="J88" s="203"/>
      <c r="K88" s="133"/>
      <c r="L88" s="236"/>
      <c r="M88" s="236"/>
      <c r="N88" s="236"/>
      <c r="O88" s="236"/>
      <c r="P88" s="236"/>
    </row>
    <row r="89" spans="1:16" ht="31.5">
      <c r="A89" s="246" t="s">
        <v>626</v>
      </c>
      <c r="B89" s="143"/>
      <c r="C89" s="96" t="s">
        <v>841</v>
      </c>
      <c r="D89" s="104" t="s">
        <v>310</v>
      </c>
      <c r="E89" s="203">
        <v>2</v>
      </c>
      <c r="F89" s="203"/>
      <c r="G89" s="203"/>
      <c r="H89" s="203"/>
      <c r="I89" s="203"/>
      <c r="J89" s="203"/>
      <c r="K89" s="133"/>
      <c r="L89" s="236"/>
      <c r="M89" s="236"/>
      <c r="N89" s="236"/>
      <c r="O89" s="236"/>
      <c r="P89" s="236"/>
    </row>
    <row r="90" spans="1:16" ht="31.5">
      <c r="A90" s="246" t="s">
        <v>628</v>
      </c>
      <c r="B90" s="143"/>
      <c r="C90" s="96" t="s">
        <v>776</v>
      </c>
      <c r="D90" s="104" t="s">
        <v>310</v>
      </c>
      <c r="E90" s="203">
        <v>13</v>
      </c>
      <c r="F90" s="203"/>
      <c r="G90" s="203"/>
      <c r="H90" s="203"/>
      <c r="I90" s="203"/>
      <c r="J90" s="203"/>
      <c r="K90" s="133"/>
      <c r="L90" s="236"/>
      <c r="M90" s="236"/>
      <c r="N90" s="236"/>
      <c r="O90" s="236"/>
      <c r="P90" s="236"/>
    </row>
    <row r="91" spans="1:16" ht="31.5">
      <c r="A91" s="246" t="s">
        <v>630</v>
      </c>
      <c r="B91" s="143"/>
      <c r="C91" s="96" t="s">
        <v>778</v>
      </c>
      <c r="D91" s="104" t="s">
        <v>310</v>
      </c>
      <c r="E91" s="203">
        <v>4</v>
      </c>
      <c r="F91" s="203"/>
      <c r="G91" s="203"/>
      <c r="H91" s="203"/>
      <c r="I91" s="203"/>
      <c r="J91" s="203"/>
      <c r="K91" s="133"/>
      <c r="L91" s="236"/>
      <c r="M91" s="236"/>
      <c r="N91" s="236"/>
      <c r="O91" s="236"/>
      <c r="P91" s="236"/>
    </row>
    <row r="92" spans="1:16" ht="31.5">
      <c r="A92" s="246" t="s">
        <v>632</v>
      </c>
      <c r="B92" s="143"/>
      <c r="C92" s="96" t="s">
        <v>779</v>
      </c>
      <c r="D92" s="104" t="s">
        <v>310</v>
      </c>
      <c r="E92" s="203">
        <v>4</v>
      </c>
      <c r="F92" s="203"/>
      <c r="G92" s="203"/>
      <c r="H92" s="203"/>
      <c r="I92" s="203"/>
      <c r="J92" s="203"/>
      <c r="K92" s="133"/>
      <c r="L92" s="236"/>
      <c r="M92" s="236"/>
      <c r="N92" s="236"/>
      <c r="O92" s="236"/>
      <c r="P92" s="236"/>
    </row>
    <row r="93" spans="1:16" ht="31.5">
      <c r="A93" s="246" t="s">
        <v>634</v>
      </c>
      <c r="B93" s="143"/>
      <c r="C93" s="96" t="s">
        <v>784</v>
      </c>
      <c r="D93" s="104" t="s">
        <v>310</v>
      </c>
      <c r="E93" s="203">
        <v>4</v>
      </c>
      <c r="F93" s="203"/>
      <c r="G93" s="203"/>
      <c r="H93" s="203"/>
      <c r="I93" s="203"/>
      <c r="J93" s="203"/>
      <c r="K93" s="133"/>
      <c r="L93" s="236"/>
      <c r="M93" s="236"/>
      <c r="N93" s="236"/>
      <c r="O93" s="236"/>
      <c r="P93" s="236"/>
    </row>
    <row r="94" spans="1:16" ht="31.5">
      <c r="A94" s="246" t="s">
        <v>636</v>
      </c>
      <c r="B94" s="143"/>
      <c r="C94" s="96" t="s">
        <v>788</v>
      </c>
      <c r="D94" s="88" t="s">
        <v>310</v>
      </c>
      <c r="E94" s="203">
        <v>1</v>
      </c>
      <c r="F94" s="203"/>
      <c r="G94" s="203"/>
      <c r="H94" s="203"/>
      <c r="I94" s="203"/>
      <c r="J94" s="203"/>
      <c r="K94" s="133"/>
      <c r="L94" s="236"/>
      <c r="M94" s="236"/>
      <c r="N94" s="236"/>
      <c r="O94" s="236"/>
      <c r="P94" s="236"/>
    </row>
    <row r="95" spans="1:16" ht="31.5">
      <c r="A95" s="246" t="s">
        <v>638</v>
      </c>
      <c r="B95" s="143"/>
      <c r="C95" s="96" t="s">
        <v>790</v>
      </c>
      <c r="D95" s="88" t="s">
        <v>310</v>
      </c>
      <c r="E95" s="203">
        <v>1</v>
      </c>
      <c r="F95" s="203"/>
      <c r="G95" s="203"/>
      <c r="H95" s="203"/>
      <c r="I95" s="203"/>
      <c r="J95" s="203"/>
      <c r="K95" s="133"/>
      <c r="L95" s="236"/>
      <c r="M95" s="236"/>
      <c r="N95" s="236"/>
      <c r="O95" s="236"/>
      <c r="P95" s="236"/>
    </row>
    <row r="96" spans="1:16" ht="31.5">
      <c r="A96" s="246" t="s">
        <v>640</v>
      </c>
      <c r="B96" s="143"/>
      <c r="C96" s="96" t="s">
        <v>792</v>
      </c>
      <c r="D96" s="88" t="s">
        <v>310</v>
      </c>
      <c r="E96" s="203">
        <v>1</v>
      </c>
      <c r="F96" s="203"/>
      <c r="G96" s="203"/>
      <c r="H96" s="203"/>
      <c r="I96" s="203"/>
      <c r="J96" s="203"/>
      <c r="K96" s="133"/>
      <c r="L96" s="236"/>
      <c r="M96" s="236"/>
      <c r="N96" s="236"/>
      <c r="O96" s="236"/>
      <c r="P96" s="236"/>
    </row>
    <row r="97" spans="1:16" ht="31.5">
      <c r="A97" s="246" t="s">
        <v>642</v>
      </c>
      <c r="B97" s="143"/>
      <c r="C97" s="96" t="s">
        <v>794</v>
      </c>
      <c r="D97" s="88" t="s">
        <v>310</v>
      </c>
      <c r="E97" s="203">
        <v>4</v>
      </c>
      <c r="F97" s="203"/>
      <c r="G97" s="203"/>
      <c r="H97" s="203"/>
      <c r="I97" s="203"/>
      <c r="J97" s="203"/>
      <c r="K97" s="133"/>
      <c r="L97" s="236"/>
      <c r="M97" s="236"/>
      <c r="N97" s="236"/>
      <c r="O97" s="236"/>
      <c r="P97" s="236"/>
    </row>
    <row r="98" spans="1:16" ht="34.5">
      <c r="A98" s="246" t="s">
        <v>644</v>
      </c>
      <c r="B98" s="143"/>
      <c r="C98" s="96" t="s">
        <v>842</v>
      </c>
      <c r="D98" s="104" t="s">
        <v>310</v>
      </c>
      <c r="E98" s="106">
        <v>1</v>
      </c>
      <c r="F98" s="247"/>
      <c r="G98" s="235"/>
      <c r="H98" s="235"/>
      <c r="I98" s="82"/>
      <c r="J98" s="82"/>
      <c r="K98" s="133"/>
      <c r="L98" s="234"/>
      <c r="M98" s="234"/>
      <c r="N98" s="234"/>
      <c r="O98" s="234"/>
      <c r="P98" s="234"/>
    </row>
    <row r="99" spans="1:16" ht="34.5">
      <c r="A99" s="246" t="s">
        <v>646</v>
      </c>
      <c r="B99" s="143"/>
      <c r="C99" s="96" t="s">
        <v>843</v>
      </c>
      <c r="D99" s="104" t="s">
        <v>310</v>
      </c>
      <c r="E99" s="106">
        <v>2</v>
      </c>
      <c r="F99" s="247"/>
      <c r="G99" s="235"/>
      <c r="H99" s="235"/>
      <c r="I99" s="133"/>
      <c r="J99" s="82"/>
      <c r="K99" s="133"/>
      <c r="L99" s="234"/>
      <c r="M99" s="234"/>
      <c r="N99" s="234"/>
      <c r="O99" s="234"/>
      <c r="P99" s="234"/>
    </row>
    <row r="100" spans="1:16" ht="15.75">
      <c r="A100" s="246" t="s">
        <v>648</v>
      </c>
      <c r="B100" s="143"/>
      <c r="C100" s="80" t="s">
        <v>637</v>
      </c>
      <c r="D100" s="88" t="s">
        <v>310</v>
      </c>
      <c r="E100" s="203">
        <v>3</v>
      </c>
      <c r="F100" s="203"/>
      <c r="G100" s="203"/>
      <c r="H100" s="203"/>
      <c r="I100" s="203"/>
      <c r="J100" s="203"/>
      <c r="K100" s="133"/>
      <c r="L100" s="236"/>
      <c r="M100" s="236"/>
      <c r="N100" s="236"/>
      <c r="O100" s="236"/>
      <c r="P100" s="236"/>
    </row>
    <row r="101" spans="1:16" ht="31.5">
      <c r="A101" s="246" t="s">
        <v>650</v>
      </c>
      <c r="B101" s="143"/>
      <c r="C101" s="96" t="s">
        <v>803</v>
      </c>
      <c r="D101" s="88" t="s">
        <v>310</v>
      </c>
      <c r="E101" s="106">
        <v>1</v>
      </c>
      <c r="F101" s="235"/>
      <c r="G101" s="235"/>
      <c r="H101" s="235"/>
      <c r="I101" s="133"/>
      <c r="J101" s="133"/>
      <c r="K101" s="133"/>
      <c r="L101" s="234"/>
      <c r="M101" s="234"/>
      <c r="N101" s="234"/>
      <c r="O101" s="234"/>
      <c r="P101" s="234"/>
    </row>
    <row r="102" spans="1:16" ht="94.5">
      <c r="A102" s="246" t="s">
        <v>652</v>
      </c>
      <c r="B102" s="143"/>
      <c r="C102" s="96" t="s">
        <v>844</v>
      </c>
      <c r="D102" s="187" t="s">
        <v>273</v>
      </c>
      <c r="E102" s="203">
        <v>5</v>
      </c>
      <c r="F102" s="203"/>
      <c r="G102" s="235"/>
      <c r="H102" s="203"/>
      <c r="I102" s="203"/>
      <c r="J102" s="203"/>
      <c r="K102" s="133"/>
      <c r="L102" s="236"/>
      <c r="M102" s="236"/>
      <c r="N102" s="236"/>
      <c r="O102" s="236"/>
      <c r="P102" s="236"/>
    </row>
    <row r="103" spans="1:16" ht="31.5">
      <c r="A103" s="246" t="s">
        <v>654</v>
      </c>
      <c r="B103" s="143"/>
      <c r="C103" s="186" t="s">
        <v>798</v>
      </c>
      <c r="D103" s="202" t="s">
        <v>310</v>
      </c>
      <c r="E103" s="203">
        <v>3</v>
      </c>
      <c r="F103" s="203"/>
      <c r="G103" s="235"/>
      <c r="H103" s="203"/>
      <c r="I103" s="203"/>
      <c r="J103" s="203"/>
      <c r="K103" s="133"/>
      <c r="L103" s="236"/>
      <c r="M103" s="236"/>
      <c r="N103" s="236"/>
      <c r="O103" s="236"/>
      <c r="P103" s="236"/>
    </row>
    <row r="104" spans="1:16" ht="31.5">
      <c r="A104" s="246" t="s">
        <v>656</v>
      </c>
      <c r="B104" s="143"/>
      <c r="C104" s="80" t="s">
        <v>801</v>
      </c>
      <c r="D104" s="202" t="s">
        <v>310</v>
      </c>
      <c r="E104" s="203">
        <v>6</v>
      </c>
      <c r="F104" s="203"/>
      <c r="G104" s="235"/>
      <c r="H104" s="203"/>
      <c r="I104" s="203"/>
      <c r="J104" s="203"/>
      <c r="K104" s="133"/>
      <c r="L104" s="236"/>
      <c r="M104" s="236"/>
      <c r="N104" s="236"/>
      <c r="O104" s="236"/>
      <c r="P104" s="236"/>
    </row>
    <row r="105" spans="1:16" ht="31.5">
      <c r="A105" s="246" t="s">
        <v>658</v>
      </c>
      <c r="B105" s="143"/>
      <c r="C105" s="186" t="s">
        <v>790</v>
      </c>
      <c r="D105" s="202" t="s">
        <v>310</v>
      </c>
      <c r="E105" s="203">
        <v>1</v>
      </c>
      <c r="F105" s="203"/>
      <c r="G105" s="235"/>
      <c r="H105" s="203"/>
      <c r="I105" s="203"/>
      <c r="J105" s="203"/>
      <c r="K105" s="133"/>
      <c r="L105" s="236"/>
      <c r="M105" s="236"/>
      <c r="N105" s="236"/>
      <c r="O105" s="236"/>
      <c r="P105" s="236"/>
    </row>
    <row r="106" spans="1:16" ht="31.5">
      <c r="A106" s="246" t="s">
        <v>660</v>
      </c>
      <c r="B106" s="143"/>
      <c r="C106" s="186" t="s">
        <v>845</v>
      </c>
      <c r="D106" s="202" t="s">
        <v>310</v>
      </c>
      <c r="E106" s="203">
        <v>1</v>
      </c>
      <c r="F106" s="203"/>
      <c r="G106" s="235"/>
      <c r="H106" s="203"/>
      <c r="I106" s="203"/>
      <c r="J106" s="203"/>
      <c r="K106" s="133"/>
      <c r="L106" s="236"/>
      <c r="M106" s="236"/>
      <c r="N106" s="236"/>
      <c r="O106" s="236"/>
      <c r="P106" s="236"/>
    </row>
    <row r="107" spans="1:16" ht="15.75">
      <c r="A107" s="246" t="s">
        <v>662</v>
      </c>
      <c r="B107" s="143"/>
      <c r="C107" s="186" t="s">
        <v>846</v>
      </c>
      <c r="D107" s="202" t="s">
        <v>310</v>
      </c>
      <c r="E107" s="203">
        <v>2</v>
      </c>
      <c r="F107" s="203"/>
      <c r="G107" s="235"/>
      <c r="H107" s="203"/>
      <c r="I107" s="203"/>
      <c r="J107" s="203"/>
      <c r="K107" s="203"/>
      <c r="L107" s="236"/>
      <c r="M107" s="236"/>
      <c r="N107" s="236"/>
      <c r="O107" s="236"/>
      <c r="P107" s="236"/>
    </row>
    <row r="108" spans="1:16" ht="110.25">
      <c r="A108" s="246" t="s">
        <v>664</v>
      </c>
      <c r="B108" s="143"/>
      <c r="C108" s="80" t="s">
        <v>847</v>
      </c>
      <c r="D108" s="88" t="s">
        <v>273</v>
      </c>
      <c r="E108" s="203">
        <v>1</v>
      </c>
      <c r="F108" s="203"/>
      <c r="G108" s="235"/>
      <c r="H108" s="203"/>
      <c r="I108" s="203"/>
      <c r="J108" s="203"/>
      <c r="K108" s="133"/>
      <c r="L108" s="236"/>
      <c r="M108" s="236"/>
      <c r="N108" s="236"/>
      <c r="O108" s="236"/>
      <c r="P108" s="236"/>
    </row>
    <row r="109" spans="1:16" ht="110.25">
      <c r="A109" s="246" t="s">
        <v>666</v>
      </c>
      <c r="B109" s="143"/>
      <c r="C109" s="80" t="s">
        <v>848</v>
      </c>
      <c r="D109" s="187" t="s">
        <v>273</v>
      </c>
      <c r="E109" s="248">
        <v>1</v>
      </c>
      <c r="F109" s="203"/>
      <c r="G109" s="235"/>
      <c r="H109" s="203"/>
      <c r="I109" s="203"/>
      <c r="J109" s="203"/>
      <c r="K109" s="133"/>
      <c r="L109" s="236"/>
      <c r="M109" s="236"/>
      <c r="N109" s="236"/>
      <c r="O109" s="236"/>
      <c r="P109" s="236"/>
    </row>
    <row r="110" spans="1:16" ht="31.5">
      <c r="A110" s="246" t="s">
        <v>668</v>
      </c>
      <c r="B110" s="143"/>
      <c r="C110" s="80" t="s">
        <v>807</v>
      </c>
      <c r="D110" s="88" t="s">
        <v>279</v>
      </c>
      <c r="E110" s="249">
        <f>SUM(E78:E80)</f>
        <v>633.4</v>
      </c>
      <c r="F110" s="203"/>
      <c r="G110" s="235"/>
      <c r="H110" s="203"/>
      <c r="I110" s="203"/>
      <c r="J110" s="203"/>
      <c r="K110" s="133"/>
      <c r="L110" s="236"/>
      <c r="M110" s="236"/>
      <c r="N110" s="236"/>
      <c r="O110" s="236"/>
      <c r="P110" s="236"/>
    </row>
    <row r="111" spans="1:16" ht="31.5">
      <c r="A111" s="246" t="s">
        <v>670</v>
      </c>
      <c r="B111" s="143"/>
      <c r="C111" s="80" t="s">
        <v>809</v>
      </c>
      <c r="D111" s="88" t="s">
        <v>273</v>
      </c>
      <c r="E111" s="245">
        <v>1</v>
      </c>
      <c r="F111" s="106"/>
      <c r="G111" s="235"/>
      <c r="H111" s="106"/>
      <c r="I111" s="106"/>
      <c r="J111" s="106"/>
      <c r="K111" s="133"/>
      <c r="L111" s="234"/>
      <c r="M111" s="234"/>
      <c r="N111" s="234"/>
      <c r="O111" s="234"/>
      <c r="P111" s="234"/>
    </row>
    <row r="112" spans="1:16" ht="15.75">
      <c r="A112" s="246" t="s">
        <v>671</v>
      </c>
      <c r="B112" s="143"/>
      <c r="C112" s="80" t="s">
        <v>811</v>
      </c>
      <c r="D112" s="88" t="s">
        <v>279</v>
      </c>
      <c r="E112" s="249">
        <f>E110</f>
        <v>633.4</v>
      </c>
      <c r="F112" s="203"/>
      <c r="G112" s="235"/>
      <c r="H112" s="203"/>
      <c r="I112" s="203"/>
      <c r="J112" s="203"/>
      <c r="K112" s="133"/>
      <c r="L112" s="236"/>
      <c r="M112" s="236"/>
      <c r="N112" s="236"/>
      <c r="O112" s="236"/>
      <c r="P112" s="236"/>
    </row>
    <row r="113" spans="1:16" ht="31.5">
      <c r="A113" s="246" t="s">
        <v>673</v>
      </c>
      <c r="B113" s="143"/>
      <c r="C113" s="80" t="s">
        <v>813</v>
      </c>
      <c r="D113" s="88" t="s">
        <v>279</v>
      </c>
      <c r="E113" s="249">
        <f>E112</f>
        <v>633.4</v>
      </c>
      <c r="F113" s="203"/>
      <c r="G113" s="235"/>
      <c r="H113" s="203"/>
      <c r="I113" s="203"/>
      <c r="J113" s="203"/>
      <c r="K113" s="133"/>
      <c r="L113" s="236"/>
      <c r="M113" s="236"/>
      <c r="N113" s="236"/>
      <c r="O113" s="236"/>
      <c r="P113" s="236"/>
    </row>
    <row r="114" spans="1:16" ht="15.75">
      <c r="A114" s="246" t="s">
        <v>675</v>
      </c>
      <c r="B114" s="143"/>
      <c r="C114" s="80" t="s">
        <v>815</v>
      </c>
      <c r="D114" s="88" t="s">
        <v>434</v>
      </c>
      <c r="E114" s="249">
        <f>E113</f>
        <v>633.4</v>
      </c>
      <c r="F114" s="203"/>
      <c r="G114" s="235"/>
      <c r="H114" s="203"/>
      <c r="I114" s="203"/>
      <c r="J114" s="203"/>
      <c r="K114" s="133"/>
      <c r="L114" s="236"/>
      <c r="M114" s="236"/>
      <c r="N114" s="236"/>
      <c r="O114" s="236"/>
      <c r="P114" s="236"/>
    </row>
    <row r="115" spans="1:16" ht="31.5">
      <c r="A115" s="246" t="s">
        <v>677</v>
      </c>
      <c r="B115" s="143"/>
      <c r="C115" s="80" t="s">
        <v>817</v>
      </c>
      <c r="D115" s="88" t="s">
        <v>273</v>
      </c>
      <c r="E115" s="203">
        <v>1</v>
      </c>
      <c r="F115" s="203"/>
      <c r="G115" s="235"/>
      <c r="H115" s="203"/>
      <c r="I115" s="203"/>
      <c r="J115" s="203"/>
      <c r="K115" s="133"/>
      <c r="L115" s="236"/>
      <c r="M115" s="236"/>
      <c r="N115" s="236"/>
      <c r="O115" s="236"/>
      <c r="P115" s="236"/>
    </row>
    <row r="116" spans="1:16" ht="31.5">
      <c r="A116" s="246" t="s">
        <v>849</v>
      </c>
      <c r="B116" s="143"/>
      <c r="C116" s="186" t="s">
        <v>819</v>
      </c>
      <c r="D116" s="243" t="s">
        <v>620</v>
      </c>
      <c r="E116" s="203">
        <v>1</v>
      </c>
      <c r="F116" s="203"/>
      <c r="G116" s="235"/>
      <c r="H116" s="203"/>
      <c r="I116" s="203"/>
      <c r="J116" s="203"/>
      <c r="K116" s="133"/>
      <c r="L116" s="236"/>
      <c r="M116" s="236"/>
      <c r="N116" s="236"/>
      <c r="O116" s="236"/>
      <c r="P116" s="236"/>
    </row>
    <row r="117" spans="1:16" ht="47.25">
      <c r="A117" s="246" t="s">
        <v>850</v>
      </c>
      <c r="B117" s="143"/>
      <c r="C117" s="186" t="s">
        <v>619</v>
      </c>
      <c r="D117" s="243" t="s">
        <v>620</v>
      </c>
      <c r="E117" s="203">
        <v>21</v>
      </c>
      <c r="F117" s="203"/>
      <c r="G117" s="235"/>
      <c r="H117" s="203"/>
      <c r="I117" s="203"/>
      <c r="J117" s="203"/>
      <c r="K117" s="133"/>
      <c r="L117" s="236"/>
      <c r="M117" s="236"/>
      <c r="N117" s="236"/>
      <c r="O117" s="236"/>
      <c r="P117" s="236"/>
    </row>
    <row r="118" spans="1:16" ht="12.75" customHeight="1">
      <c r="A118" s="34"/>
      <c r="B118" s="34"/>
      <c r="C118" s="322" t="s">
        <v>851</v>
      </c>
      <c r="D118" s="322"/>
      <c r="E118" s="322"/>
      <c r="F118" s="244"/>
      <c r="G118" s="244"/>
      <c r="H118" s="244"/>
      <c r="I118" s="106"/>
      <c r="J118" s="106"/>
      <c r="K118" s="133"/>
      <c r="L118" s="234"/>
      <c r="M118" s="234"/>
      <c r="N118" s="234"/>
      <c r="O118" s="234"/>
      <c r="P118" s="234"/>
    </row>
    <row r="119" spans="1:16" ht="15.75">
      <c r="A119" s="246" t="s">
        <v>852</v>
      </c>
      <c r="B119" s="79"/>
      <c r="C119" s="80" t="s">
        <v>653</v>
      </c>
      <c r="D119" s="88" t="s">
        <v>276</v>
      </c>
      <c r="E119" s="233">
        <f>44.6*0.04</f>
        <v>1.8</v>
      </c>
      <c r="F119" s="234"/>
      <c r="G119" s="235"/>
      <c r="H119" s="235"/>
      <c r="I119" s="203"/>
      <c r="J119" s="203"/>
      <c r="K119" s="133"/>
      <c r="L119" s="236"/>
      <c r="M119" s="236"/>
      <c r="N119" s="236"/>
      <c r="O119" s="236"/>
      <c r="P119" s="236"/>
    </row>
    <row r="120" spans="1:16" ht="15.75">
      <c r="A120" s="246" t="s">
        <v>853</v>
      </c>
      <c r="B120" s="79"/>
      <c r="C120" s="80" t="s">
        <v>655</v>
      </c>
      <c r="D120" s="88" t="s">
        <v>276</v>
      </c>
      <c r="E120" s="233">
        <f>44.6*0.06</f>
        <v>2.7</v>
      </c>
      <c r="F120" s="234"/>
      <c r="G120" s="235"/>
      <c r="H120" s="235"/>
      <c r="I120" s="203"/>
      <c r="J120" s="203"/>
      <c r="K120" s="133"/>
      <c r="L120" s="236"/>
      <c r="M120" s="236"/>
      <c r="N120" s="236"/>
      <c r="O120" s="236"/>
      <c r="P120" s="236"/>
    </row>
    <row r="121" spans="1:16" ht="31.5">
      <c r="A121" s="246" t="s">
        <v>854</v>
      </c>
      <c r="B121" s="79"/>
      <c r="C121" s="80" t="s">
        <v>657</v>
      </c>
      <c r="D121" s="88" t="s">
        <v>276</v>
      </c>
      <c r="E121" s="233">
        <f>44.6*0.26</f>
        <v>11.6</v>
      </c>
      <c r="F121" s="234"/>
      <c r="G121" s="235"/>
      <c r="H121" s="235"/>
      <c r="I121" s="203"/>
      <c r="J121" s="203"/>
      <c r="K121" s="133"/>
      <c r="L121" s="236"/>
      <c r="M121" s="236"/>
      <c r="N121" s="236"/>
      <c r="O121" s="236"/>
      <c r="P121" s="236"/>
    </row>
    <row r="122" spans="1:16" ht="15.75">
      <c r="A122" s="246" t="s">
        <v>855</v>
      </c>
      <c r="B122" s="79"/>
      <c r="C122" s="80" t="s">
        <v>659</v>
      </c>
      <c r="D122" s="88" t="s">
        <v>276</v>
      </c>
      <c r="E122" s="233">
        <v>66.3</v>
      </c>
      <c r="F122" s="234"/>
      <c r="G122" s="235"/>
      <c r="H122" s="235"/>
      <c r="I122" s="203"/>
      <c r="J122" s="203"/>
      <c r="K122" s="133"/>
      <c r="L122" s="236"/>
      <c r="M122" s="236"/>
      <c r="N122" s="236"/>
      <c r="O122" s="236"/>
      <c r="P122" s="236"/>
    </row>
    <row r="123" spans="1:16" ht="15.75">
      <c r="A123" s="246" t="s">
        <v>856</v>
      </c>
      <c r="B123" s="79"/>
      <c r="C123" s="80" t="s">
        <v>661</v>
      </c>
      <c r="D123" s="88" t="s">
        <v>276</v>
      </c>
      <c r="E123" s="233">
        <f>E121+E120+E119+21.4</f>
        <v>37.5</v>
      </c>
      <c r="F123" s="234"/>
      <c r="G123" s="235"/>
      <c r="H123" s="235"/>
      <c r="I123" s="203"/>
      <c r="J123" s="203"/>
      <c r="K123" s="133"/>
      <c r="L123" s="236"/>
      <c r="M123" s="236"/>
      <c r="N123" s="236"/>
      <c r="O123" s="236"/>
      <c r="P123" s="236"/>
    </row>
    <row r="124" spans="1:16" s="86" customFormat="1" ht="12.75" customHeight="1">
      <c r="A124" s="34"/>
      <c r="B124" s="34"/>
      <c r="C124" s="322" t="s">
        <v>857</v>
      </c>
      <c r="D124" s="322"/>
      <c r="E124" s="322"/>
      <c r="F124" s="244"/>
      <c r="G124" s="244"/>
      <c r="H124" s="244"/>
      <c r="I124" s="106"/>
      <c r="J124" s="106"/>
      <c r="K124" s="133"/>
      <c r="L124" s="234"/>
      <c r="M124" s="234"/>
      <c r="N124" s="234"/>
      <c r="O124" s="234"/>
      <c r="P124" s="234"/>
    </row>
    <row r="125" spans="1:16" ht="15.75">
      <c r="A125" s="246" t="s">
        <v>858</v>
      </c>
      <c r="B125" s="79"/>
      <c r="C125" s="80" t="s">
        <v>674</v>
      </c>
      <c r="D125" s="88" t="s">
        <v>276</v>
      </c>
      <c r="E125" s="233">
        <f>763.3*0.1</f>
        <v>76.3</v>
      </c>
      <c r="F125" s="234"/>
      <c r="G125" s="235"/>
      <c r="H125" s="235"/>
      <c r="I125" s="203"/>
      <c r="J125" s="203"/>
      <c r="K125" s="133"/>
      <c r="L125" s="236"/>
      <c r="M125" s="236"/>
      <c r="N125" s="236"/>
      <c r="O125" s="236"/>
      <c r="P125" s="236"/>
    </row>
    <row r="126" spans="1:16" ht="15.75">
      <c r="A126" s="246" t="s">
        <v>859</v>
      </c>
      <c r="B126" s="79"/>
      <c r="C126" s="80" t="s">
        <v>676</v>
      </c>
      <c r="D126" s="88" t="s">
        <v>276</v>
      </c>
      <c r="E126" s="233">
        <v>1247.5</v>
      </c>
      <c r="F126" s="234"/>
      <c r="G126" s="235"/>
      <c r="H126" s="235"/>
      <c r="I126" s="203"/>
      <c r="J126" s="203"/>
      <c r="K126" s="133"/>
      <c r="L126" s="236"/>
      <c r="M126" s="236"/>
      <c r="N126" s="236"/>
      <c r="O126" s="236"/>
      <c r="P126" s="236"/>
    </row>
    <row r="127" spans="1:16" ht="31.5">
      <c r="A127" s="246" t="s">
        <v>860</v>
      </c>
      <c r="B127" s="79"/>
      <c r="C127" s="80" t="s">
        <v>559</v>
      </c>
      <c r="D127" s="88" t="s">
        <v>284</v>
      </c>
      <c r="E127" s="233">
        <v>4.6</v>
      </c>
      <c r="F127" s="234"/>
      <c r="G127" s="235"/>
      <c r="H127" s="235"/>
      <c r="I127" s="203"/>
      <c r="J127" s="203"/>
      <c r="K127" s="133"/>
      <c r="L127" s="236"/>
      <c r="M127" s="236"/>
      <c r="N127" s="236"/>
      <c r="O127" s="236"/>
      <c r="P127" s="236"/>
    </row>
    <row r="128" spans="1:16" ht="15.75">
      <c r="A128" s="246" t="s">
        <v>861</v>
      </c>
      <c r="B128" s="79"/>
      <c r="C128" s="80" t="s">
        <v>661</v>
      </c>
      <c r="D128" s="88" t="s">
        <v>276</v>
      </c>
      <c r="E128" s="245">
        <f>366.4+76.3</f>
        <v>442.7</v>
      </c>
      <c r="F128" s="235"/>
      <c r="G128" s="89"/>
      <c r="H128" s="203"/>
      <c r="I128" s="203"/>
      <c r="J128" s="203"/>
      <c r="K128" s="133"/>
      <c r="L128" s="236"/>
      <c r="M128" s="236"/>
      <c r="N128" s="236"/>
      <c r="O128" s="236"/>
      <c r="P128" s="236"/>
    </row>
    <row r="129" spans="1:16" s="86" customFormat="1" ht="12.75" customHeight="1">
      <c r="A129" s="34"/>
      <c r="B129" s="79"/>
      <c r="C129" s="322" t="s">
        <v>862</v>
      </c>
      <c r="D129" s="322"/>
      <c r="E129" s="322"/>
      <c r="F129" s="244"/>
      <c r="G129" s="244"/>
      <c r="H129" s="244"/>
      <c r="I129" s="106"/>
      <c r="J129" s="106"/>
      <c r="K129" s="133"/>
      <c r="L129" s="234"/>
      <c r="M129" s="234"/>
      <c r="N129" s="234"/>
      <c r="O129" s="234"/>
      <c r="P129" s="234"/>
    </row>
    <row r="130" spans="1:16" ht="15.75">
      <c r="A130" s="246" t="s">
        <v>863</v>
      </c>
      <c r="B130" s="79"/>
      <c r="C130" s="229" t="s">
        <v>665</v>
      </c>
      <c r="D130" s="187" t="s">
        <v>276</v>
      </c>
      <c r="E130" s="233">
        <f>142.2*0.05</f>
        <v>7.1</v>
      </c>
      <c r="F130" s="234"/>
      <c r="G130" s="235"/>
      <c r="H130" s="235"/>
      <c r="I130" s="234"/>
      <c r="J130" s="234"/>
      <c r="K130" s="133"/>
      <c r="L130" s="236"/>
      <c r="M130" s="236"/>
      <c r="N130" s="236"/>
      <c r="O130" s="236"/>
      <c r="P130" s="236"/>
    </row>
    <row r="131" spans="1:16" ht="31.5">
      <c r="A131" s="246" t="s">
        <v>864</v>
      </c>
      <c r="B131" s="79"/>
      <c r="C131" s="229" t="s">
        <v>667</v>
      </c>
      <c r="D131" s="187" t="s">
        <v>276</v>
      </c>
      <c r="E131" s="233">
        <f>142.2*0.25</f>
        <v>35.6</v>
      </c>
      <c r="F131" s="234"/>
      <c r="G131" s="235"/>
      <c r="H131" s="235"/>
      <c r="I131" s="234"/>
      <c r="J131" s="234"/>
      <c r="K131" s="133"/>
      <c r="L131" s="236"/>
      <c r="M131" s="236"/>
      <c r="N131" s="236"/>
      <c r="O131" s="236"/>
      <c r="P131" s="236"/>
    </row>
    <row r="132" spans="1:16" ht="15.75">
      <c r="A132" s="246" t="s">
        <v>865</v>
      </c>
      <c r="B132" s="79"/>
      <c r="C132" s="229" t="s">
        <v>669</v>
      </c>
      <c r="D132" s="187" t="s">
        <v>276</v>
      </c>
      <c r="E132" s="233">
        <v>190.4</v>
      </c>
      <c r="F132" s="234"/>
      <c r="G132" s="235"/>
      <c r="H132" s="235"/>
      <c r="I132" s="234"/>
      <c r="J132" s="234"/>
      <c r="K132" s="133"/>
      <c r="L132" s="236"/>
      <c r="M132" s="236"/>
      <c r="N132" s="236"/>
      <c r="O132" s="236"/>
      <c r="P132" s="236"/>
    </row>
    <row r="133" spans="1:16" ht="15.75">
      <c r="A133" s="246" t="s">
        <v>866</v>
      </c>
      <c r="B133" s="79"/>
      <c r="C133" s="80" t="s">
        <v>661</v>
      </c>
      <c r="D133" s="88" t="s">
        <v>276</v>
      </c>
      <c r="E133" s="233">
        <v>109</v>
      </c>
      <c r="F133" s="234"/>
      <c r="G133" s="235"/>
      <c r="H133" s="235"/>
      <c r="I133" s="234"/>
      <c r="J133" s="234"/>
      <c r="K133" s="133"/>
      <c r="L133" s="236"/>
      <c r="M133" s="236"/>
      <c r="N133" s="236"/>
      <c r="O133" s="236"/>
      <c r="P133" s="236"/>
    </row>
    <row r="134" spans="1:16" ht="12.75" customHeight="1">
      <c r="A134" s="72" t="s">
        <v>447</v>
      </c>
      <c r="B134" s="72"/>
      <c r="C134" s="324" t="s">
        <v>867</v>
      </c>
      <c r="D134" s="324"/>
      <c r="E134" s="324"/>
      <c r="F134" s="232"/>
      <c r="G134" s="232"/>
      <c r="H134" s="232"/>
      <c r="I134" s="232"/>
      <c r="J134" s="232"/>
      <c r="K134" s="232"/>
      <c r="L134" s="232"/>
      <c r="M134" s="232"/>
      <c r="N134" s="232"/>
      <c r="O134" s="232"/>
      <c r="P134" s="232"/>
    </row>
    <row r="135" spans="1:16" ht="47.25">
      <c r="A135" s="246" t="s">
        <v>449</v>
      </c>
      <c r="B135" s="143"/>
      <c r="C135" s="96" t="s">
        <v>541</v>
      </c>
      <c r="D135" s="238" t="s">
        <v>279</v>
      </c>
      <c r="E135" s="89">
        <v>370.2</v>
      </c>
      <c r="F135" s="234"/>
      <c r="G135" s="235"/>
      <c r="H135" s="235"/>
      <c r="I135" s="234"/>
      <c r="J135" s="234"/>
      <c r="K135" s="133"/>
      <c r="L135" s="236"/>
      <c r="M135" s="236"/>
      <c r="N135" s="236"/>
      <c r="O135" s="236"/>
      <c r="P135" s="236"/>
    </row>
    <row r="136" spans="1:16" ht="47.25">
      <c r="A136" s="246" t="s">
        <v>452</v>
      </c>
      <c r="B136" s="143"/>
      <c r="C136" s="237" t="s">
        <v>838</v>
      </c>
      <c r="D136" s="79" t="s">
        <v>434</v>
      </c>
      <c r="E136" s="89">
        <f>E135</f>
        <v>370.2</v>
      </c>
      <c r="F136" s="234"/>
      <c r="G136" s="235"/>
      <c r="H136" s="235"/>
      <c r="I136" s="234"/>
      <c r="J136" s="234"/>
      <c r="K136" s="133"/>
      <c r="L136" s="236"/>
      <c r="M136" s="236"/>
      <c r="N136" s="236"/>
      <c r="O136" s="236"/>
      <c r="P136" s="236"/>
    </row>
    <row r="137" spans="1:16" ht="31.5">
      <c r="A137" s="246" t="s">
        <v>454</v>
      </c>
      <c r="B137" s="143"/>
      <c r="C137" s="96" t="s">
        <v>868</v>
      </c>
      <c r="D137" s="104" t="s">
        <v>310</v>
      </c>
      <c r="E137" s="89">
        <v>1</v>
      </c>
      <c r="F137" s="165"/>
      <c r="G137" s="83"/>
      <c r="H137" s="83"/>
      <c r="I137" s="166"/>
      <c r="J137" s="166"/>
      <c r="K137" s="84"/>
      <c r="L137" s="234"/>
      <c r="M137" s="234"/>
      <c r="N137" s="234"/>
      <c r="O137" s="234"/>
      <c r="P137" s="234"/>
    </row>
    <row r="138" spans="1:16" ht="34.5">
      <c r="A138" s="246" t="s">
        <v>456</v>
      </c>
      <c r="B138" s="143"/>
      <c r="C138" s="186" t="s">
        <v>842</v>
      </c>
      <c r="D138" s="202" t="s">
        <v>310</v>
      </c>
      <c r="E138" s="89">
        <v>2</v>
      </c>
      <c r="F138" s="234"/>
      <c r="G138" s="235"/>
      <c r="H138" s="235"/>
      <c r="I138" s="234"/>
      <c r="J138" s="234"/>
      <c r="K138" s="133"/>
      <c r="L138" s="236"/>
      <c r="M138" s="236"/>
      <c r="N138" s="236"/>
      <c r="O138" s="236"/>
      <c r="P138" s="236"/>
    </row>
    <row r="139" spans="1:16" ht="34.5">
      <c r="A139" s="246" t="s">
        <v>458</v>
      </c>
      <c r="B139" s="143"/>
      <c r="C139" s="96" t="s">
        <v>869</v>
      </c>
      <c r="D139" s="104" t="s">
        <v>310</v>
      </c>
      <c r="E139" s="89">
        <v>1</v>
      </c>
      <c r="F139" s="165"/>
      <c r="G139" s="83"/>
      <c r="H139" s="83"/>
      <c r="I139" s="166"/>
      <c r="J139" s="166"/>
      <c r="K139" s="84"/>
      <c r="L139" s="234"/>
      <c r="M139" s="234"/>
      <c r="N139" s="234"/>
      <c r="O139" s="234"/>
      <c r="P139" s="234"/>
    </row>
    <row r="140" spans="1:16" ht="31.5">
      <c r="A140" s="246" t="s">
        <v>460</v>
      </c>
      <c r="B140" s="143"/>
      <c r="C140" s="186" t="s">
        <v>778</v>
      </c>
      <c r="D140" s="202" t="s">
        <v>310</v>
      </c>
      <c r="E140" s="89">
        <v>3</v>
      </c>
      <c r="F140" s="234"/>
      <c r="G140" s="235"/>
      <c r="H140" s="235"/>
      <c r="I140" s="234"/>
      <c r="J140" s="234"/>
      <c r="K140" s="133"/>
      <c r="L140" s="236"/>
      <c r="M140" s="236"/>
      <c r="N140" s="236"/>
      <c r="O140" s="236"/>
      <c r="P140" s="236"/>
    </row>
    <row r="141" spans="1:16" ht="31.5">
      <c r="A141" s="246" t="s">
        <v>462</v>
      </c>
      <c r="B141" s="143"/>
      <c r="C141" s="186" t="s">
        <v>788</v>
      </c>
      <c r="D141" s="187" t="s">
        <v>310</v>
      </c>
      <c r="E141" s="89">
        <v>1</v>
      </c>
      <c r="F141" s="234"/>
      <c r="G141" s="235"/>
      <c r="H141" s="235"/>
      <c r="I141" s="234"/>
      <c r="J141" s="234"/>
      <c r="K141" s="133"/>
      <c r="L141" s="236"/>
      <c r="M141" s="236"/>
      <c r="N141" s="236"/>
      <c r="O141" s="236"/>
      <c r="P141" s="236"/>
    </row>
    <row r="142" spans="1:16" ht="47.25">
      <c r="A142" s="246" t="s">
        <v>464</v>
      </c>
      <c r="B142" s="143"/>
      <c r="C142" s="186" t="s">
        <v>771</v>
      </c>
      <c r="D142" s="202" t="s">
        <v>310</v>
      </c>
      <c r="E142" s="89">
        <v>1</v>
      </c>
      <c r="F142" s="234"/>
      <c r="G142" s="235"/>
      <c r="H142" s="235"/>
      <c r="I142" s="234"/>
      <c r="J142" s="234"/>
      <c r="K142" s="133"/>
      <c r="L142" s="236"/>
      <c r="M142" s="236"/>
      <c r="N142" s="236"/>
      <c r="O142" s="236"/>
      <c r="P142" s="236"/>
    </row>
    <row r="143" spans="1:16" ht="31.5">
      <c r="A143" s="246" t="s">
        <v>465</v>
      </c>
      <c r="B143" s="143"/>
      <c r="C143" s="186" t="s">
        <v>779</v>
      </c>
      <c r="D143" s="202" t="s">
        <v>310</v>
      </c>
      <c r="E143" s="89">
        <v>1</v>
      </c>
      <c r="F143" s="234"/>
      <c r="G143" s="235"/>
      <c r="H143" s="235"/>
      <c r="I143" s="234"/>
      <c r="J143" s="234"/>
      <c r="K143" s="133"/>
      <c r="L143" s="236"/>
      <c r="M143" s="236"/>
      <c r="N143" s="236"/>
      <c r="O143" s="236"/>
      <c r="P143" s="236"/>
    </row>
    <row r="144" spans="1:16" ht="31.5">
      <c r="A144" s="246" t="s">
        <v>467</v>
      </c>
      <c r="B144" s="143"/>
      <c r="C144" s="186" t="s">
        <v>548</v>
      </c>
      <c r="D144" s="202" t="s">
        <v>310</v>
      </c>
      <c r="E144" s="89">
        <v>1</v>
      </c>
      <c r="F144" s="234"/>
      <c r="G144" s="235"/>
      <c r="H144" s="235"/>
      <c r="I144" s="234"/>
      <c r="J144" s="234"/>
      <c r="K144" s="133"/>
      <c r="L144" s="236"/>
      <c r="M144" s="236"/>
      <c r="N144" s="236"/>
      <c r="O144" s="236"/>
      <c r="P144" s="236"/>
    </row>
    <row r="145" spans="1:16" ht="31.5">
      <c r="A145" s="246" t="s">
        <v>469</v>
      </c>
      <c r="B145" s="143"/>
      <c r="C145" s="80" t="s">
        <v>807</v>
      </c>
      <c r="D145" s="88" t="s">
        <v>279</v>
      </c>
      <c r="E145" s="89">
        <v>370.2</v>
      </c>
      <c r="F145" s="234"/>
      <c r="G145" s="235"/>
      <c r="H145" s="235"/>
      <c r="I145" s="234"/>
      <c r="J145" s="234"/>
      <c r="K145" s="133"/>
      <c r="L145" s="236"/>
      <c r="M145" s="236"/>
      <c r="N145" s="236"/>
      <c r="O145" s="236"/>
      <c r="P145" s="236"/>
    </row>
    <row r="146" spans="1:16" ht="31.5">
      <c r="A146" s="246" t="s">
        <v>471</v>
      </c>
      <c r="B146" s="143"/>
      <c r="C146" s="80" t="s">
        <v>809</v>
      </c>
      <c r="D146" s="88" t="s">
        <v>273</v>
      </c>
      <c r="E146" s="89">
        <v>1</v>
      </c>
      <c r="F146" s="106"/>
      <c r="G146" s="235"/>
      <c r="H146" s="106"/>
      <c r="I146" s="106"/>
      <c r="J146" s="106"/>
      <c r="K146" s="133"/>
      <c r="L146" s="234"/>
      <c r="M146" s="234"/>
      <c r="N146" s="234"/>
      <c r="O146" s="234"/>
      <c r="P146" s="234"/>
    </row>
    <row r="147" spans="1:16" ht="15.75">
      <c r="A147" s="246" t="s">
        <v>473</v>
      </c>
      <c r="B147" s="143"/>
      <c r="C147" s="80" t="s">
        <v>811</v>
      </c>
      <c r="D147" s="88" t="s">
        <v>279</v>
      </c>
      <c r="E147" s="89">
        <v>370.2</v>
      </c>
      <c r="F147" s="234"/>
      <c r="G147" s="235"/>
      <c r="H147" s="235"/>
      <c r="I147" s="234"/>
      <c r="J147" s="234"/>
      <c r="K147" s="133"/>
      <c r="L147" s="236"/>
      <c r="M147" s="236"/>
      <c r="N147" s="236"/>
      <c r="O147" s="236"/>
      <c r="P147" s="236"/>
    </row>
    <row r="148" spans="1:16" ht="31.5">
      <c r="A148" s="246" t="s">
        <v>475</v>
      </c>
      <c r="B148" s="143"/>
      <c r="C148" s="80" t="s">
        <v>813</v>
      </c>
      <c r="D148" s="88" t="s">
        <v>279</v>
      </c>
      <c r="E148" s="89">
        <v>370.2</v>
      </c>
      <c r="F148" s="234"/>
      <c r="G148" s="235"/>
      <c r="H148" s="235"/>
      <c r="I148" s="234"/>
      <c r="J148" s="234"/>
      <c r="K148" s="133"/>
      <c r="L148" s="236"/>
      <c r="M148" s="236"/>
      <c r="N148" s="236"/>
      <c r="O148" s="236"/>
      <c r="P148" s="236"/>
    </row>
    <row r="149" spans="1:16" ht="15.75">
      <c r="A149" s="246" t="s">
        <v>477</v>
      </c>
      <c r="B149" s="143"/>
      <c r="C149" s="80" t="s">
        <v>815</v>
      </c>
      <c r="D149" s="88" t="s">
        <v>434</v>
      </c>
      <c r="E149" s="89">
        <v>370.2</v>
      </c>
      <c r="F149" s="234"/>
      <c r="G149" s="235"/>
      <c r="H149" s="235"/>
      <c r="I149" s="234"/>
      <c r="J149" s="234"/>
      <c r="K149" s="133"/>
      <c r="L149" s="236"/>
      <c r="M149" s="236"/>
      <c r="N149" s="236"/>
      <c r="O149" s="236"/>
      <c r="P149" s="236"/>
    </row>
    <row r="150" spans="1:16" ht="31.5">
      <c r="A150" s="246" t="s">
        <v>479</v>
      </c>
      <c r="B150" s="143"/>
      <c r="C150" s="80" t="s">
        <v>817</v>
      </c>
      <c r="D150" s="88" t="s">
        <v>273</v>
      </c>
      <c r="E150" s="89">
        <v>1</v>
      </c>
      <c r="F150" s="234"/>
      <c r="G150" s="235"/>
      <c r="H150" s="235"/>
      <c r="I150" s="234"/>
      <c r="J150" s="234"/>
      <c r="K150" s="133"/>
      <c r="L150" s="236"/>
      <c r="M150" s="236"/>
      <c r="N150" s="236"/>
      <c r="O150" s="236"/>
      <c r="P150" s="236"/>
    </row>
    <row r="151" spans="1:16" ht="47.25">
      <c r="A151" s="246" t="s">
        <v>481</v>
      </c>
      <c r="B151" s="143"/>
      <c r="C151" s="186" t="s">
        <v>619</v>
      </c>
      <c r="D151" s="243" t="s">
        <v>620</v>
      </c>
      <c r="E151" s="89">
        <v>10</v>
      </c>
      <c r="F151" s="234"/>
      <c r="G151" s="235"/>
      <c r="H151" s="235"/>
      <c r="I151" s="234"/>
      <c r="J151" s="234"/>
      <c r="K151" s="133"/>
      <c r="L151" s="236"/>
      <c r="M151" s="236"/>
      <c r="N151" s="236"/>
      <c r="O151" s="236"/>
      <c r="P151" s="236"/>
    </row>
    <row r="152" spans="1:16" ht="12.75" customHeight="1">
      <c r="A152" s="106"/>
      <c r="B152" s="79"/>
      <c r="C152" s="322" t="s">
        <v>870</v>
      </c>
      <c r="D152" s="322"/>
      <c r="E152" s="322"/>
      <c r="F152" s="244"/>
      <c r="G152" s="244"/>
      <c r="H152" s="244"/>
      <c r="I152" s="234"/>
      <c r="J152" s="234"/>
      <c r="K152" s="133"/>
      <c r="L152" s="234"/>
      <c r="M152" s="234"/>
      <c r="N152" s="234"/>
      <c r="O152" s="234"/>
      <c r="P152" s="234"/>
    </row>
    <row r="153" spans="1:16" ht="15.75">
      <c r="A153" s="246" t="s">
        <v>483</v>
      </c>
      <c r="B153" s="79"/>
      <c r="C153" s="80" t="s">
        <v>674</v>
      </c>
      <c r="D153" s="88" t="s">
        <v>276</v>
      </c>
      <c r="E153" s="233">
        <f>555.3*0.1</f>
        <v>55.5</v>
      </c>
      <c r="F153" s="234"/>
      <c r="G153" s="235"/>
      <c r="H153" s="235"/>
      <c r="I153" s="234"/>
      <c r="J153" s="234"/>
      <c r="K153" s="133"/>
      <c r="L153" s="236"/>
      <c r="M153" s="236"/>
      <c r="N153" s="236"/>
      <c r="O153" s="236"/>
      <c r="P153" s="236"/>
    </row>
    <row r="154" spans="1:16" ht="15.75">
      <c r="A154" s="246" t="s">
        <v>485</v>
      </c>
      <c r="B154" s="79"/>
      <c r="C154" s="80" t="s">
        <v>676</v>
      </c>
      <c r="D154" s="88" t="s">
        <v>276</v>
      </c>
      <c r="E154" s="233">
        <v>770.2</v>
      </c>
      <c r="F154" s="234"/>
      <c r="G154" s="235"/>
      <c r="H154" s="235"/>
      <c r="I154" s="234"/>
      <c r="J154" s="234"/>
      <c r="K154" s="133"/>
      <c r="L154" s="236"/>
      <c r="M154" s="236"/>
      <c r="N154" s="236"/>
      <c r="O154" s="236"/>
      <c r="P154" s="236"/>
    </row>
    <row r="155" spans="1:16" ht="31.5">
      <c r="A155" s="246" t="s">
        <v>487</v>
      </c>
      <c r="B155" s="79"/>
      <c r="C155" s="80" t="s">
        <v>559</v>
      </c>
      <c r="D155" s="88" t="s">
        <v>284</v>
      </c>
      <c r="E155" s="233">
        <v>3.3</v>
      </c>
      <c r="F155" s="234"/>
      <c r="G155" s="235"/>
      <c r="H155" s="235"/>
      <c r="I155" s="234"/>
      <c r="J155" s="234"/>
      <c r="K155" s="133"/>
      <c r="L155" s="236"/>
      <c r="M155" s="236"/>
      <c r="N155" s="236"/>
      <c r="O155" s="236"/>
      <c r="P155" s="236"/>
    </row>
    <row r="156" spans="1:16" ht="15.75">
      <c r="A156" s="246" t="s">
        <v>489</v>
      </c>
      <c r="B156" s="79"/>
      <c r="C156" s="80" t="s">
        <v>661</v>
      </c>
      <c r="D156" s="88" t="s">
        <v>276</v>
      </c>
      <c r="E156" s="245">
        <v>340.4</v>
      </c>
      <c r="F156" s="235"/>
      <c r="G156" s="89"/>
      <c r="H156" s="203"/>
      <c r="I156" s="234"/>
      <c r="J156" s="234"/>
      <c r="K156" s="133"/>
      <c r="L156" s="236"/>
      <c r="M156" s="236"/>
      <c r="N156" s="236"/>
      <c r="O156" s="236"/>
      <c r="P156" s="236"/>
    </row>
    <row r="157" spans="1:16" s="52" customFormat="1" ht="15.75">
      <c r="A157" s="144"/>
      <c r="B157" s="145"/>
      <c r="C157" s="146" t="s">
        <v>415</v>
      </c>
      <c r="D157" s="147"/>
      <c r="E157" s="148"/>
      <c r="F157" s="149"/>
      <c r="G157" s="149"/>
      <c r="H157" s="149"/>
      <c r="I157" s="149"/>
      <c r="J157" s="149"/>
      <c r="K157" s="149"/>
      <c r="L157" s="150"/>
      <c r="M157" s="150"/>
      <c r="N157" s="150"/>
      <c r="O157" s="150"/>
      <c r="P157" s="150"/>
    </row>
    <row r="158" spans="1:16" s="154" customFormat="1" ht="12.75" customHeight="1">
      <c r="A158" s="151"/>
      <c r="B158" s="152"/>
      <c r="C158" s="317" t="s">
        <v>416</v>
      </c>
      <c r="D158" s="317"/>
      <c r="E158" s="317"/>
      <c r="F158" s="317"/>
      <c r="G158" s="317"/>
      <c r="H158" s="317"/>
      <c r="I158" s="317"/>
      <c r="J158" s="317"/>
      <c r="K158" s="317"/>
      <c r="L158" s="153"/>
      <c r="M158" s="153"/>
      <c r="N158" s="153"/>
      <c r="O158" s="153"/>
      <c r="P158" s="153"/>
    </row>
    <row r="159" spans="1:16" ht="12.75" customHeight="1">
      <c r="A159" s="151"/>
      <c r="B159" s="152"/>
      <c r="C159" s="317" t="s">
        <v>417</v>
      </c>
      <c r="D159" s="317"/>
      <c r="E159" s="317"/>
      <c r="F159" s="317"/>
      <c r="G159" s="317"/>
      <c r="H159" s="317"/>
      <c r="I159" s="317"/>
      <c r="J159" s="317"/>
      <c r="K159" s="317"/>
      <c r="L159" s="153"/>
      <c r="M159" s="153"/>
      <c r="N159" s="153"/>
      <c r="O159" s="153"/>
      <c r="P159" s="153"/>
    </row>
    <row r="160" spans="1:16" s="51" customFormat="1" ht="12.75" customHeight="1">
      <c r="A160" s="318"/>
      <c r="B160" s="318"/>
      <c r="C160" s="318"/>
      <c r="D160" s="155"/>
      <c r="E160" s="156"/>
      <c r="F160" s="157"/>
      <c r="G160" s="157"/>
      <c r="H160" s="157"/>
      <c r="I160" s="157"/>
      <c r="J160" s="157"/>
      <c r="K160" s="157"/>
      <c r="L160" s="157"/>
      <c r="M160" s="157"/>
      <c r="N160" s="157" t="s">
        <v>418</v>
      </c>
      <c r="O160" s="47"/>
      <c r="P160" s="47"/>
    </row>
    <row r="161" spans="1:16" s="51" customFormat="1" ht="15.75">
      <c r="A161" s="86"/>
      <c r="B161" s="86"/>
      <c r="C161" s="86"/>
      <c r="D161" s="86"/>
      <c r="E161" s="86"/>
      <c r="F161" s="158"/>
      <c r="G161" s="158"/>
      <c r="H161" s="50"/>
      <c r="I161" s="50"/>
      <c r="J161" s="50"/>
      <c r="K161" s="50"/>
      <c r="L161" s="50"/>
      <c r="M161" s="50"/>
      <c r="N161" s="50"/>
      <c r="O161" s="50"/>
      <c r="P161" s="50"/>
    </row>
    <row r="162" spans="1:16" s="51" customFormat="1" ht="15.75">
      <c r="A162" s="44" t="s">
        <v>255</v>
      </c>
      <c r="B162" s="45"/>
      <c r="C162" s="46"/>
      <c r="D162" s="44" t="s">
        <v>257</v>
      </c>
      <c r="E162" s="44"/>
      <c r="F162" s="47"/>
      <c r="G162" s="47"/>
      <c r="H162" s="47"/>
      <c r="I162" s="47"/>
      <c r="J162" s="47"/>
      <c r="K162" s="47"/>
      <c r="L162" s="157"/>
      <c r="M162" s="157"/>
      <c r="N162" s="157"/>
      <c r="O162" s="50"/>
      <c r="P162" s="50"/>
    </row>
    <row r="163" spans="1:14" ht="12.75" customHeight="1">
      <c r="A163" s="44"/>
      <c r="B163" s="45"/>
      <c r="C163" s="159" t="s">
        <v>256</v>
      </c>
      <c r="D163" s="44"/>
      <c r="E163" s="44"/>
      <c r="F163" s="315" t="s">
        <v>256</v>
      </c>
      <c r="G163" s="315"/>
      <c r="H163" s="315"/>
      <c r="I163" s="315"/>
      <c r="J163" s="315"/>
      <c r="K163" s="315"/>
      <c r="L163" s="157"/>
      <c r="M163" s="157"/>
      <c r="N163" s="157"/>
    </row>
    <row r="164" spans="1:14" ht="15.75">
      <c r="A164" s="44"/>
      <c r="B164" s="45"/>
      <c r="C164" s="44"/>
      <c r="D164" s="44"/>
      <c r="E164" s="44"/>
      <c r="F164" s="157"/>
      <c r="G164" s="157"/>
      <c r="H164" s="157"/>
      <c r="I164" s="157"/>
      <c r="J164" s="157"/>
      <c r="K164" s="157"/>
      <c r="L164" s="157"/>
      <c r="M164" s="157"/>
      <c r="N164" s="157"/>
    </row>
    <row r="165" spans="1:14" ht="15.75">
      <c r="A165" s="44" t="s">
        <v>258</v>
      </c>
      <c r="B165" s="45"/>
      <c r="C165" s="46"/>
      <c r="D165" s="44"/>
      <c r="E165" s="44"/>
      <c r="F165" s="157"/>
      <c r="G165" s="157"/>
      <c r="H165" s="157"/>
      <c r="I165" s="157"/>
      <c r="J165" s="157"/>
      <c r="K165" s="157"/>
      <c r="L165" s="157"/>
      <c r="M165" s="157"/>
      <c r="N165" s="157"/>
    </row>
    <row r="166" spans="11:12" ht="12.75" customHeight="1">
      <c r="K166" s="323"/>
      <c r="L166" s="323"/>
    </row>
  </sheetData>
  <sheetProtection selectLockedCells="1" selectUnlockedCells="1"/>
  <mergeCells count="28">
    <mergeCell ref="A1:B1"/>
    <mergeCell ref="A2:B2"/>
    <mergeCell ref="A3:B3"/>
    <mergeCell ref="A6:H6"/>
    <mergeCell ref="A7:B7"/>
    <mergeCell ref="A11:G11"/>
    <mergeCell ref="A15:A16"/>
    <mergeCell ref="B15:B16"/>
    <mergeCell ref="C15:C16"/>
    <mergeCell ref="D15:D16"/>
    <mergeCell ref="E15:E16"/>
    <mergeCell ref="F15:K15"/>
    <mergeCell ref="C72:E72"/>
    <mergeCell ref="C77:E77"/>
    <mergeCell ref="C118:E118"/>
    <mergeCell ref="C124:E124"/>
    <mergeCell ref="L15:P15"/>
    <mergeCell ref="C18:E18"/>
    <mergeCell ref="C61:E61"/>
    <mergeCell ref="C67:E67"/>
    <mergeCell ref="C159:K159"/>
    <mergeCell ref="A160:C160"/>
    <mergeCell ref="F163:K163"/>
    <mergeCell ref="K166:L166"/>
    <mergeCell ref="C129:E129"/>
    <mergeCell ref="C134:E134"/>
    <mergeCell ref="C152:E152"/>
    <mergeCell ref="C158:K158"/>
  </mergeCells>
  <printOptions horizontalCentered="1"/>
  <pageMargins left="0.7874015748031497" right="0.7874015748031497" top="1.0236220472440944" bottom="1.0236220472440944" header="0.5118110236220472" footer="0.5118110236220472"/>
  <pageSetup horizontalDpi="300" verticalDpi="300" orientation="landscape" paperSize="9" scale="70" r:id="rId1"/>
  <headerFooter alignWithMargins="0">
    <oddHeader xml:space="preserve">&amp;R&amp;9 </oddHeader>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Signe</dc:creator>
  <cp:keywords/>
  <dc:description/>
  <cp:lastModifiedBy>Signe</cp:lastModifiedBy>
  <cp:lastPrinted>2014-05-09T12:29:31Z</cp:lastPrinted>
  <dcterms:created xsi:type="dcterms:W3CDTF">2014-04-14T09:04:03Z</dcterms:created>
  <dcterms:modified xsi:type="dcterms:W3CDTF">2014-05-23T06:43:25Z</dcterms:modified>
  <cp:category/>
  <cp:version/>
  <cp:contentType/>
  <cp:contentStatus/>
</cp:coreProperties>
</file>