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5" windowWidth="15810" windowHeight="9750" tabRatio="893" activeTab="1"/>
  </bookViews>
  <sheets>
    <sheet name="ERAF Attiecinamas izmaksas" sheetId="1" r:id="rId1"/>
    <sheet name="ERAF Neattiecināmas izmaksas" sheetId="2" r:id="rId2"/>
  </sheets>
  <externalReferences>
    <externalReference r:id="rId5"/>
  </externalReferences>
  <definedNames>
    <definedName name="Augsnes_biezums">#REF!</definedName>
    <definedName name="_xlnm.Print_Area" localSheetId="0">'ERAF Attiecinamas izmaksas'!$A$1:$G$646</definedName>
    <definedName name="_xlnm.Print_Titles" localSheetId="0">'ERAF Attiecinamas izmaksas'!$11:$11</definedName>
    <definedName name="_xlnm.Print_Titles" localSheetId="1">'ERAF Neattiecināmas izmaksas'!$12:$12</definedName>
    <definedName name="Grāvja_dziļums">#REF!</definedName>
    <definedName name="Grāvja_platums">#REF!</definedName>
    <definedName name="Nogāžu_nostiprinājuma_biezums">#REF!</definedName>
    <definedName name="Nogažu_slīpums">#REF!</definedName>
    <definedName name="Paaugstinājums">#REF!</definedName>
    <definedName name="Piketaža">#REF!</definedName>
    <definedName name="Segas_biezums">#REF!</definedName>
    <definedName name="šķers">#REF!</definedName>
    <definedName name="Šķērskritums">#REF!</definedName>
    <definedName name="Z_k_platums">#REF!</definedName>
  </definedNames>
  <calcPr fullCalcOnLoad="1"/>
</workbook>
</file>

<file path=xl/sharedStrings.xml><?xml version="1.0" encoding="utf-8"?>
<sst xmlns="http://schemas.openxmlformats.org/spreadsheetml/2006/main" count="2020" uniqueCount="1188">
  <si>
    <t>33.1.4</t>
  </si>
  <si>
    <t>33.2</t>
  </si>
  <si>
    <t>33.2.1</t>
  </si>
  <si>
    <t>33.2.2</t>
  </si>
  <si>
    <t>33.2.3</t>
  </si>
  <si>
    <t>34</t>
  </si>
  <si>
    <t>34.1</t>
  </si>
  <si>
    <t>34.1.1</t>
  </si>
  <si>
    <t>34.1.2</t>
  </si>
  <si>
    <t>34.1.3</t>
  </si>
  <si>
    <t>34.1.4</t>
  </si>
  <si>
    <t>34.2</t>
  </si>
  <si>
    <t>34.2.1</t>
  </si>
  <si>
    <t>34.2.2</t>
  </si>
  <si>
    <t>34.2.3</t>
  </si>
  <si>
    <t>34.2.4</t>
  </si>
  <si>
    <t>34.2.5</t>
  </si>
  <si>
    <t>34.3</t>
  </si>
  <si>
    <t>34.3.1</t>
  </si>
  <si>
    <t>34.3.2</t>
  </si>
  <si>
    <t>34.3.3</t>
  </si>
  <si>
    <t>34.3.4</t>
  </si>
  <si>
    <t>34.3.5</t>
  </si>
  <si>
    <t>34.3.6</t>
  </si>
  <si>
    <t>34.4</t>
  </si>
  <si>
    <t>34.4.1</t>
  </si>
  <si>
    <t>34.4.2</t>
  </si>
  <si>
    <t>34.4.3</t>
  </si>
  <si>
    <t>34.5</t>
  </si>
  <si>
    <t>34.5.1</t>
  </si>
  <si>
    <t>34.6</t>
  </si>
  <si>
    <t>34.6.1</t>
  </si>
  <si>
    <t>34.6.2</t>
  </si>
  <si>
    <t>34.6.3</t>
  </si>
  <si>
    <t>34.6.4</t>
  </si>
  <si>
    <t>34.6.5</t>
  </si>
  <si>
    <t>34.6.6</t>
  </si>
  <si>
    <t>35</t>
  </si>
  <si>
    <t>A</t>
  </si>
  <si>
    <t>B</t>
  </si>
  <si>
    <t>Pasūtītāja rezerve (5% no A):</t>
  </si>
  <si>
    <t>C</t>
  </si>
  <si>
    <t>Kopā (A + B):</t>
  </si>
  <si>
    <t>D</t>
  </si>
  <si>
    <t>PVN (22% no C):</t>
  </si>
  <si>
    <t>Pavisam kopā (C + D):</t>
  </si>
  <si>
    <t>Balsta kronšteins  L-veida 1.5/1/15</t>
  </si>
  <si>
    <t>Balsta kronšteins  T-veida 1.5/1/15</t>
  </si>
  <si>
    <t>Apgaismojuma balsts konisks cinkots h=10m</t>
  </si>
  <si>
    <t>Betona pamats apgaismojuma balstam</t>
  </si>
  <si>
    <t>Gumijas blīve GB-RG</t>
  </si>
  <si>
    <t>Gājēju pārejas apgaismojuma armatūra IP66; CALYPSO ZEBRA</t>
  </si>
  <si>
    <t>Gājēju pārejas apgaismojuma balsts</t>
  </si>
  <si>
    <t>Betona pamats P-2 gājēju pārejas apgaismojuma balstam</t>
  </si>
  <si>
    <t>Gumijas blīve</t>
  </si>
  <si>
    <t>Gājēju pārejas prožektors IP66; 250W</t>
  </si>
  <si>
    <t>Apgaismojuma balsta spaiļu komplekts SV15</t>
  </si>
  <si>
    <t>Kabelis NYY 2x2,5mm²</t>
  </si>
  <si>
    <t>Kabelis NYY 2x1,5mm²</t>
  </si>
  <si>
    <t>Nātrija lampa 150W</t>
  </si>
  <si>
    <t>Metāla halīda lampa 250W</t>
  </si>
  <si>
    <t>Metāla halīda lampa 250W prožektoram</t>
  </si>
  <si>
    <t xml:space="preserve">Apgaismojuma vadības sadalne (KS-II tipa 1235x560x300) </t>
  </si>
  <si>
    <t>Kabeļu komutācijas sadalne KS-I-04</t>
  </si>
  <si>
    <t>Pamatne MP-III</t>
  </si>
  <si>
    <t>Pamatne MP-II</t>
  </si>
  <si>
    <t>Automātiskais slēdzis ~3; 3pol.; 80A "C" mont.uz DIN sliedes</t>
  </si>
  <si>
    <t>Automātiskais slēdzis ~1; 1pol.; 6A "B" mont.uz DIN sliedes</t>
  </si>
  <si>
    <t>Automātiskais slēdzis ~1; 1pol.; 50A "C" mont.uz DIN sliedes</t>
  </si>
  <si>
    <t>Automātiskais slēdzis ~1; 1pol.; 40A "C" mont.uz DIN sliedes</t>
  </si>
  <si>
    <t>Automātiskais slēdzis ~1; 1pol.; 6A "C" mont.uz DIN sliedes</t>
  </si>
  <si>
    <t>Kontaktors ~3; 3pol.; 115A; 230V</t>
  </si>
  <si>
    <t>Krēslas slēdzis 1NO-1NC; 10A; 230V, ar pie sienas stiprināmu sensoru</t>
  </si>
  <si>
    <t>Selektorslēdzis 3 pozīciju ~1, 1.pol.; 16A mont.uz DIN sliedes</t>
  </si>
  <si>
    <t>Indikators 230V mont.uz DIN sliedes</t>
  </si>
  <si>
    <t>Drošinātājs NH-00 16A</t>
  </si>
  <si>
    <t>Drošinātājs NH-00 25A</t>
  </si>
  <si>
    <t>Drošinātājs NH-00 35A</t>
  </si>
  <si>
    <t>Nazis NH-00 160A</t>
  </si>
  <si>
    <t>Drošinātāju līste 160A</t>
  </si>
  <si>
    <t>Kabelis AXMK 4x35mm²</t>
  </si>
  <si>
    <t>Kabelis AXMK 4x16mm²</t>
  </si>
  <si>
    <t>PE caurule ∅110mm</t>
  </si>
  <si>
    <t>PE caurule ∅75mm</t>
  </si>
  <si>
    <t>Kabeļu gala apdare EPKT 0031-L12</t>
  </si>
  <si>
    <t>Kabeļu gala apdare EPKT 0031</t>
  </si>
  <si>
    <t>Kabeļu gala apdare EPKT 0015</t>
  </si>
  <si>
    <t>Kabeļu savienojuma uzmava SMOE 81513</t>
  </si>
  <si>
    <t>Kabeļkurpe SAL 1.272</t>
  </si>
  <si>
    <t>Zemējuma spaile SE 15</t>
  </si>
  <si>
    <t>Zemējuma vads Cu 25mm2</t>
  </si>
  <si>
    <t>Zemējuma stienis 219/20 20x1500mm</t>
  </si>
  <si>
    <t>Zemējuma stieņa klemme 2760 20 FT, RD8-10/FL40</t>
  </si>
  <si>
    <t>Zemējuma stieņa spice 1819/20BP</t>
  </si>
  <si>
    <t>Apaļtērauds, ∅10mm</t>
  </si>
  <si>
    <t>Antikorozijas lenta 356/50 10m rullis</t>
  </si>
  <si>
    <t>Signāllenta</t>
  </si>
  <si>
    <t>Smiltis</t>
  </si>
  <si>
    <t>m³</t>
  </si>
  <si>
    <t>Keramzīts</t>
  </si>
  <si>
    <t>litri</t>
  </si>
  <si>
    <t>Esošo ielas apgaismojuma balstu ar gaismekļiem demontāža</t>
  </si>
  <si>
    <t>Tranšejas rakšana - aizbēršana vienam kabelim (mehāniski)</t>
  </si>
  <si>
    <t>Tranšejas rakšana - aizbēršana vienam kabelim (ar rokām)</t>
  </si>
  <si>
    <t>Tranšejas rakšana - aizbēršana diviem kabeļiem (mehāniski)</t>
  </si>
  <si>
    <t>Tranšejas rakšana - aizbēršana diviem kabeļiem (ar rokām)</t>
  </si>
  <si>
    <t>Gultnes sagatavošana</t>
  </si>
  <si>
    <t>Aizsargcauruļu guldīšana tranšejā PE ∅110mm</t>
  </si>
  <si>
    <t>Aizsargcauruļu guldīšana tranšejā PE ∅75mm</t>
  </si>
  <si>
    <t>Kabeļa guldīšana tranšejā, aizsargcaurulēs, AXMK 4x35</t>
  </si>
  <si>
    <t>Kabeļa guldīšana tranšejā, aizsargcaurulēs, AXMK 4x16</t>
  </si>
  <si>
    <t>Bedres rakšana pamatnēm, MP-III</t>
  </si>
  <si>
    <t>Bedres rakšana pamatnēm, MP-II</t>
  </si>
  <si>
    <t>Apgaismojuma vadības sadalnes ar pamatni (KS-II tipa 1235x560x300) montāža</t>
  </si>
  <si>
    <t>Kabeļu komutācijas sadalnes ar pamatni KS-I-04 montāža</t>
  </si>
  <si>
    <t>Signāllentas uzklāšana</t>
  </si>
  <si>
    <t>Bedres rakšana apgaismojuma balstu pamatnēm</t>
  </si>
  <si>
    <t>Apgaismojuma balsta ar betona pamtni montāža</t>
  </si>
  <si>
    <t>Spaiļu uzstādīšana balstos</t>
  </si>
  <si>
    <t>Automātslēdžu uzstādīšana balstos</t>
  </si>
  <si>
    <t>Kabeļu montāža balstos NYY 2x2,5mm²</t>
  </si>
  <si>
    <t>Kabeļu savienojuma uzmavas SMOE 81513 montāža</t>
  </si>
  <si>
    <t>Kabeļu gala apdares EPKT 0031-L12 montāža</t>
  </si>
  <si>
    <t>Kabeļu gala apdares EPKT 0031 montāža</t>
  </si>
  <si>
    <t>Kabeļu gala apdares EPKT 0015 montāža</t>
  </si>
  <si>
    <t>Gaismekļu un spuldžu montāža balstos (atbilstoši tehniskajai specifikācijai)</t>
  </si>
  <si>
    <t>Zemējuma izbūve sadalnēm</t>
  </si>
  <si>
    <t>Izolācijas pretestības mērījumi</t>
  </si>
  <si>
    <t>Zemējuma pretestības mērījumi</t>
  </si>
  <si>
    <t>Digitālo izpildmērījumu izstrāde</t>
  </si>
  <si>
    <t>Bruģa seguma atjaunošana</t>
  </si>
  <si>
    <t>m²</t>
  </si>
  <si>
    <t>Zālāju segumu atjaunošana</t>
  </si>
  <si>
    <t>APGAISMOJUMA IZBŪVE</t>
  </si>
  <si>
    <t>36</t>
  </si>
  <si>
    <t>ELEKTROAPGĀDES TĪKLU PĀRBŪVE</t>
  </si>
  <si>
    <t>Kabeļu gala apdare EPKT 0047-L12</t>
  </si>
  <si>
    <t>Kabeļu gala apdare EPKT 0063-L12</t>
  </si>
  <si>
    <t>Kabeļu gala apdare GUST 01/3x25-70/750-L-12</t>
  </si>
  <si>
    <t>Kabeļu savienojuma uzmava TRAJ-01/4x70-120/3SB</t>
  </si>
  <si>
    <t>Kabeļu savienojuma uzmava TRAJ-01/4x150-240/3SB</t>
  </si>
  <si>
    <t>Kabeļu savienojuma uzmava TRAJ-01/4x150-240/4SB</t>
  </si>
  <si>
    <t>Kabeļu savienojuma uzmava POLJ-01/4x70-120</t>
  </si>
  <si>
    <t>Kabeļu savienojuma uzmava POLJ-01/4x150-240</t>
  </si>
  <si>
    <t>Kabeļu savienojuma uzmava GUSJ-01/34x120-240</t>
  </si>
  <si>
    <t>Kabeļu savienojuma uzmava SMOE 81512</t>
  </si>
  <si>
    <t>Kabeļu savienojuma uzmava SMOE 81524</t>
  </si>
  <si>
    <t>Kabelis AXMK 4x70mm²</t>
  </si>
  <si>
    <t>Kabelis AXMK 4x150mm²</t>
  </si>
  <si>
    <t>Kabelis AXMK 4x240mm²</t>
  </si>
  <si>
    <t>Zemējuma vads Cu 35mm2</t>
  </si>
  <si>
    <t>Pamatne MP-1</t>
  </si>
  <si>
    <t>Kabeļu komutācijas sadalnes ar pamatni KS-6 demontāža</t>
  </si>
  <si>
    <t>Kabeļu komutācijas sadalnes ar pamatni KS-4 demontāža</t>
  </si>
  <si>
    <t>Kabeļu komutācijas un uzskaites sadalnes UAKS-2 demontāža</t>
  </si>
  <si>
    <t>Uzskaites sadalnes N-LU demontāža</t>
  </si>
  <si>
    <t>Tranšejas rakšana - aizbēršana trīs kabeļiem (mehāniski)</t>
  </si>
  <si>
    <t>Tranšejas rakšana - aizbēršana trīs kabeļiem (ar rokām)</t>
  </si>
  <si>
    <t>Tranšejas rakšana - aizbēršana četriem kabeļiem (mehāniski)</t>
  </si>
  <si>
    <t>Tranšejas rakšana - aizbēršana četriem kabeļiem (ar rokām)</t>
  </si>
  <si>
    <t>Kabeļa guldīšana tranšejā, aizsargcaurulēs, AXMK 4x70</t>
  </si>
  <si>
    <t>Kabeļa guldīšana tranšejā, aizsargcaurulēs, AXMK 4x150</t>
  </si>
  <si>
    <t>Kabeļa guldīšana tranšejā, aizsargcaurulēs, AXMK 4x240</t>
  </si>
  <si>
    <t>Bedres rakšana pamatnēm, MP-1</t>
  </si>
  <si>
    <t>Bedres rakšana pamatnēm, MP-2</t>
  </si>
  <si>
    <t>Bedres rakšana sadalnei UAKS-2</t>
  </si>
  <si>
    <t>Kabeļu komutācijas sadalnes ar pamatni KS-6 montāža</t>
  </si>
  <si>
    <t>Kabeļu komutācijas sadalnes ar pamatni KS-4 montāža</t>
  </si>
  <si>
    <t>Kabeļu komutācijas un uzskaites sadalnes UAKS-2 montāža</t>
  </si>
  <si>
    <t>Uzskaites sadalnes N-LU montāža</t>
  </si>
  <si>
    <t xml:space="preserve">Kabeļu gala apdares EPKT 0015 montāža </t>
  </si>
  <si>
    <t>Kabeļu gala apdares EPKT 0047-L12 montāža</t>
  </si>
  <si>
    <t>Kabeļu gala apdares EPKT 0063-L12 montāža</t>
  </si>
  <si>
    <t>Kabeļu gala apdares GUST 01/3x25-70/750-L-12 montāža</t>
  </si>
  <si>
    <t>Kabeļu savienojuma uzmavas TRAJ-01/4x70-120/3SB montāža</t>
  </si>
  <si>
    <t>Kabeļu savienojuma uzmavas TRAJ-01/4x150-240/3SB montāža</t>
  </si>
  <si>
    <t>Kabeļu savienojuma uzmavas TRAJ-01/4x150-240/4SB montāža</t>
  </si>
  <si>
    <t>Kabeļu savienojuma uzmavas POLJ-01/4x70-120 montāža</t>
  </si>
  <si>
    <t>Kabeļu savienojuma uzmavas POLJ-01/4x150-240 montāža</t>
  </si>
  <si>
    <t>Kabeļu savienojuma uzmavas GUSJ-01/34x120-240 montāža</t>
  </si>
  <si>
    <t>Kabeļu savienojuma uzmavas SMOE 81512 montāža</t>
  </si>
  <si>
    <t>Kabeļu savienojuma uzmavas SMOE 81524 montāža</t>
  </si>
  <si>
    <t>LUKSOFORU TĪKLU IZBŪVE SAULES UN PORUKA IELU KRUSTOJUMĀ</t>
  </si>
  <si>
    <t>Uzskaites kabeļu komutācijas sadalne UAKS-2</t>
  </si>
  <si>
    <t>Kabelis NYY-J 3x4mm²</t>
  </si>
  <si>
    <t>PE caurule ∅50mm</t>
  </si>
  <si>
    <t>Spaile SL 4.26</t>
  </si>
  <si>
    <t>Zemējuma vads Cu 16mm2</t>
  </si>
  <si>
    <t>Aizsargcaurules guldīšana tranšejā PE ∅50mm</t>
  </si>
  <si>
    <t>Kabeļa guldīšana tranšejā, aizsargcaurulē, NYY-J 3x4</t>
  </si>
  <si>
    <t>Uzskaites kabeļu komutācijas sadalnes UAKS-2 montāža</t>
  </si>
  <si>
    <t>Uzskaites sadalnes demontāža</t>
  </si>
  <si>
    <t>LUKSOFORU TĪKLU IZBŪVE PIE VUGD GARĀŽĀM</t>
  </si>
  <si>
    <t>Automātiskais slēdzis ~1; 1pol.; 16A "B" mont.uz DIN sliedes</t>
  </si>
  <si>
    <t>Kabelis ar vara dzīslām NYY-J 3x2.5</t>
  </si>
  <si>
    <t>PVC caurule ∅32</t>
  </si>
  <si>
    <t xml:space="preserve">Ugunsdrošās montāžas putas SOUDAFOAM FR 750ml </t>
  </si>
  <si>
    <t>Automātiskā slēdža ~1; 1pol.; 16A "B" mont.uz DIN sliedes montāža</t>
  </si>
  <si>
    <t>Kabeļa ar vara dzīslām NYY-J 3x2.5 ievilkšana PVC caurulē</t>
  </si>
  <si>
    <t>PVC caurules ∅32 montāža pa sienu</t>
  </si>
  <si>
    <t>LUKSOFORU UZSTĀDĪŠANA</t>
  </si>
  <si>
    <t>Kabeļu aka TC896/800/1300</t>
  </si>
  <si>
    <t>Betona gredzens</t>
  </si>
  <si>
    <t>Čuguna lūka ar vāku 12.5t</t>
  </si>
  <si>
    <t>Metāla stiprinājumi un skrūves</t>
  </si>
  <si>
    <t>Plastmasas kabeļu kanalizācijas caurule ∅110</t>
  </si>
  <si>
    <t>Plastmasas kabeļu kanalizācijas caurule ∅75</t>
  </si>
  <si>
    <t>Plastmasas kabeļu kanalizācijas cauruļu blīvēšanas materiāls</t>
  </si>
  <si>
    <t>Dalītā kabeļa aizsargcaurule ∅110</t>
  </si>
  <si>
    <t>PVC aizsargcaurule ∅40</t>
  </si>
  <si>
    <t>Kabelis ar vara dzīslām NYY 4x1.5</t>
  </si>
  <si>
    <t>Kabelis ar vara dzīslām MCMO 12x1.5</t>
  </si>
  <si>
    <t>Kabelis ar vara dzīslām MCMO 27x1.5</t>
  </si>
  <si>
    <t>Galvanizēts luksafora stabs</t>
  </si>
  <si>
    <t>Trīs krāsu LED luksafors ∅200mm</t>
  </si>
  <si>
    <t>Divu krāsu gājēju pārejas LED luksafors ∅200mm</t>
  </si>
  <si>
    <t>Vienas krāsas sarkans LED luksafors ∅200mm</t>
  </si>
  <si>
    <t>Kronšteini luksaforu stiprināšanai pie staba</t>
  </si>
  <si>
    <t>Izsaukuma poga</t>
  </si>
  <si>
    <t>Luksaforu vadības sadalne RSC</t>
  </si>
  <si>
    <t>Luksaforu vadības sadalne LS3</t>
  </si>
  <si>
    <t>Esošo luksaforu  ar stabiem demontāža</t>
  </si>
  <si>
    <t>Esošās luksaforu sadalnes demontāža</t>
  </si>
  <si>
    <t>Bedres rakšana kabeļu akai</t>
  </si>
  <si>
    <t>Kabeļu akas TC896/800/1300 ar betona gredzenu un lūkas ar vāku montāža</t>
  </si>
  <si>
    <t>Bedres rakšana luksafora stabam</t>
  </si>
  <si>
    <t>Galvanizēta luksafora staba montāža</t>
  </si>
  <si>
    <t>Tranšejas rakšana un aizbēršana</t>
  </si>
  <si>
    <t>Plastmasas kabeļu kanalizācijas caurules ∅110 guldīšana tranšejā</t>
  </si>
  <si>
    <t>Plastmasas kabeļu kanalizācijas caurules ∅75 guldīšana tranšejā</t>
  </si>
  <si>
    <t>Dalītās kabeļa aizsargcaurules ∅110 montāža</t>
  </si>
  <si>
    <t>Cauruma ∅110 urbšana kabeļakas sienā</t>
  </si>
  <si>
    <t>Cauruma ∅75 urbšana kabeļakas sienā</t>
  </si>
  <si>
    <t>Plastmasas kabeļu kanalizācijas cauruļu blīvēšanas materiāla montāža</t>
  </si>
  <si>
    <t>Kabeļa ar vara dzīslām NYY 4x1.5 ievilkšana PVC caurulē</t>
  </si>
  <si>
    <t>Kabeļa ar vara dzīslām MCMO 12x1.5  ievilkšana kabeļu kanalizācijā</t>
  </si>
  <si>
    <t>Kabeļa ar vara dzīslām MCMO 27x1.5  ievilkšana kabeļu kanalizācijā</t>
  </si>
  <si>
    <t>Bedres rakšana vadības sadalnei</t>
  </si>
  <si>
    <t>Luksaforu vadības sadalnes RSC montāža</t>
  </si>
  <si>
    <t>Luksaforu vadības sadalne LS3 montāža</t>
  </si>
  <si>
    <t>Izsaukuma pogas montāža</t>
  </si>
  <si>
    <t>Trīs krāsu LED luksafora ∅200mm montāža</t>
  </si>
  <si>
    <t>Divu krāsu gājēju pārejas LED luksafora ∅200mm montāža</t>
  </si>
  <si>
    <t>Vienas krāsas sarkans LED luksafora ∅200mm montāža</t>
  </si>
  <si>
    <t>Bruģa seguma izjaukšana un salikšana</t>
  </si>
  <si>
    <t>Digitālo izpildrasējumu izstrāde</t>
  </si>
  <si>
    <t>Materiālu specifikācija apgaismojuma izbūvei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</si>
  <si>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</si>
  <si>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</si>
  <si>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</si>
  <si>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</si>
  <si>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</si>
  <si>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</si>
  <si>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</si>
  <si>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</si>
  <si>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</si>
  <si>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</si>
  <si>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</si>
  <si>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</si>
  <si>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</si>
  <si>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</si>
  <si>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</si>
  <si>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</si>
  <si>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</si>
  <si>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</si>
  <si>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</si>
  <si>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</si>
  <si>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</si>
  <si>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</si>
  <si>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>36.23</t>
  </si>
  <si>
    <t>36.24</t>
  </si>
  <si>
    <t>36.25</t>
  </si>
  <si>
    <t>36.26</t>
  </si>
  <si>
    <t>36.27</t>
  </si>
  <si>
    <t>36.28</t>
  </si>
  <si>
    <t>36.29</t>
  </si>
  <si>
    <t>36.30</t>
  </si>
  <si>
    <t>36.31</t>
  </si>
  <si>
    <t>36.32</t>
  </si>
  <si>
    <t>36.33</t>
  </si>
  <si>
    <t>36.34</t>
  </si>
  <si>
    <t>36.35</t>
  </si>
  <si>
    <t>36.36</t>
  </si>
  <si>
    <t>36.37</t>
  </si>
  <si>
    <t>36.38</t>
  </si>
  <si>
    <t>36.39</t>
  </si>
  <si>
    <t>36.40</t>
  </si>
  <si>
    <t>36.41</t>
  </si>
  <si>
    <t>36.42</t>
  </si>
  <si>
    <t>36.43</t>
  </si>
  <si>
    <t>36.44</t>
  </si>
  <si>
    <t>36.45</t>
  </si>
  <si>
    <t>36.46</t>
  </si>
  <si>
    <t>36.47</t>
  </si>
  <si>
    <t>36.48</t>
  </si>
  <si>
    <t>36.49</t>
  </si>
  <si>
    <t>36.50</t>
  </si>
  <si>
    <t>36.51</t>
  </si>
  <si>
    <t>36.52</t>
  </si>
  <si>
    <t>36.53</t>
  </si>
  <si>
    <t>36.54</t>
  </si>
  <si>
    <t>Darbu apjomi apgaismojuma izbūvei</t>
  </si>
  <si>
    <t>37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</si>
  <si>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</si>
  <si>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</si>
  <si>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</si>
  <si>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</si>
  <si>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</si>
  <si>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</si>
  <si>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</si>
  <si>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</si>
  <si>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</si>
  <si>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</si>
  <si>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</si>
  <si>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</si>
  <si>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</si>
  <si>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</si>
  <si>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</si>
  <si>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</si>
  <si>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</si>
  <si>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</si>
  <si>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</si>
  <si>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</si>
  <si>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37.21</t>
  </si>
  <si>
    <t>37.22</t>
  </si>
  <si>
    <t>37.23</t>
  </si>
  <si>
    <t>37.24</t>
  </si>
  <si>
    <t>37.25</t>
  </si>
  <si>
    <t>37.26</t>
  </si>
  <si>
    <t>37.27</t>
  </si>
  <si>
    <t>37.28</t>
  </si>
  <si>
    <t>37.29</t>
  </si>
  <si>
    <t>37.30</t>
  </si>
  <si>
    <t>37.31</t>
  </si>
  <si>
    <t>Materiālu specifikācija elektroapgādes tīklu pārbūvei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</si>
  <si>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</si>
  <si>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</si>
  <si>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</si>
  <si>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</si>
  <si>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</si>
  <si>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</si>
  <si>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</si>
  <si>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</si>
  <si>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</si>
  <si>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</si>
  <si>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</si>
  <si>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</si>
  <si>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</si>
  <si>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</si>
  <si>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</si>
  <si>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</si>
  <si>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</si>
  <si>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</si>
  <si>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</si>
  <si>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</si>
  <si>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</si>
  <si>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</si>
  <si>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</si>
  <si>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</si>
  <si>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</si>
  <si>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</si>
  <si>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</si>
  <si>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</si>
  <si>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</si>
  <si>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</si>
  <si>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</si>
  <si>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</si>
  <si>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</si>
  <si>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</si>
  <si>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</si>
  <si>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</si>
  <si>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</si>
  <si>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</si>
  <si>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</si>
  <si>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</si>
  <si>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</si>
  <si>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</si>
  <si>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</si>
  <si>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</si>
  <si>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</si>
  <si>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</si>
  <si>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39.16</t>
  </si>
  <si>
    <t>39.17</t>
  </si>
  <si>
    <t>39.18</t>
  </si>
  <si>
    <t>39.19</t>
  </si>
  <si>
    <t>39.20</t>
  </si>
  <si>
    <t>39.21</t>
  </si>
  <si>
    <t>39.22</t>
  </si>
  <si>
    <t>39.23</t>
  </si>
  <si>
    <t>39.24</t>
  </si>
  <si>
    <t>39.25</t>
  </si>
  <si>
    <t>39.26</t>
  </si>
  <si>
    <t>39.27</t>
  </si>
  <si>
    <t>39.28</t>
  </si>
  <si>
    <t>39.29</t>
  </si>
  <si>
    <t>39.30</t>
  </si>
  <si>
    <t>39.31</t>
  </si>
  <si>
    <t>39.32</t>
  </si>
  <si>
    <t>39.33</t>
  </si>
  <si>
    <t>39.34</t>
  </si>
  <si>
    <t>39.35</t>
  </si>
  <si>
    <t>39.36</t>
  </si>
  <si>
    <t>39.37</t>
  </si>
  <si>
    <t>39.38</t>
  </si>
  <si>
    <t>39.39</t>
  </si>
  <si>
    <t>39.40</t>
  </si>
  <si>
    <t>39.41</t>
  </si>
  <si>
    <t>39.42</t>
  </si>
  <si>
    <t>39.43</t>
  </si>
  <si>
    <t>39.44</t>
  </si>
  <si>
    <t>39.45</t>
  </si>
  <si>
    <t>39.46</t>
  </si>
  <si>
    <t>39.47</t>
  </si>
  <si>
    <t>39.48</t>
  </si>
  <si>
    <t>Darbu apjomi elektroapgādes tīklu pārbūvei</t>
  </si>
  <si>
    <t xml:space="preserve">Materiālu specifikācija luksoforu tīklu izbūvei Saules un Poruka ielu krustojumā 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</si>
  <si>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</si>
  <si>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</si>
  <si>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</si>
  <si>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</si>
  <si>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</si>
  <si>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</si>
  <si>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</si>
  <si>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</si>
  <si>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</si>
  <si>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</si>
  <si>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</si>
  <si>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</si>
  <si>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</si>
  <si>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</si>
  <si>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</si>
  <si>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</si>
  <si>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</si>
  <si>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</si>
  <si>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</si>
  <si>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41.11</t>
  </si>
  <si>
    <t>41.12</t>
  </si>
  <si>
    <t>41.13</t>
  </si>
  <si>
    <t xml:space="preserve">Darbu apjomi luksoforu tīklu izbūvei Saules un Poruka ielu krustojumā </t>
  </si>
  <si>
    <t>Materiālu specifikācija luksoforu tīklu izbūvei pie VUGD garāžām</t>
  </si>
  <si>
    <t>Darbu apjomi luksoforu tīklu izbūvei pie VUGD garāžām</t>
  </si>
  <si>
    <t>42.1</t>
  </si>
  <si>
    <t>42.2</t>
  </si>
  <si>
    <t>42.3</t>
  </si>
  <si>
    <t>42.4</t>
  </si>
  <si>
    <t>43.1</t>
  </si>
  <si>
    <t>43.2</t>
  </si>
  <si>
    <t>43.3</t>
  </si>
  <si>
    <t>Materiālu specifikācija luksoforu uzstādīšanai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</si>
  <si>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</si>
  <si>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</si>
  <si>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</si>
  <si>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</si>
  <si>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</si>
  <si>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</si>
  <si>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</si>
  <si>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</si>
  <si>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</si>
  <si>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</si>
  <si>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</si>
  <si>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</si>
  <si>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</si>
  <si>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</si>
  <si>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</si>
  <si>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</si>
  <si>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</si>
  <si>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</si>
  <si>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</si>
  <si>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</si>
  <si>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</si>
  <si>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Darbu apjomi luksoforu uzstādīšanai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</si>
  <si>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</si>
  <si>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</si>
  <si>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</si>
  <si>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</si>
  <si>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</si>
  <si>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</si>
  <si>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</si>
  <si>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</si>
  <si>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</si>
  <si>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</si>
  <si>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</si>
  <si>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>45.12</t>
  </si>
  <si>
    <t>45.13</t>
  </si>
  <si>
    <t>45.14</t>
  </si>
  <si>
    <t>45.15</t>
  </si>
  <si>
    <t>45.16</t>
  </si>
  <si>
    <t>45.17</t>
  </si>
  <si>
    <t>45.18</t>
  </si>
  <si>
    <t>45.19</t>
  </si>
  <si>
    <t>45.20</t>
  </si>
  <si>
    <t>45.21</t>
  </si>
  <si>
    <t>45.22</t>
  </si>
  <si>
    <t>45.23</t>
  </si>
  <si>
    <t>45.24</t>
  </si>
  <si>
    <t>45.25</t>
  </si>
  <si>
    <t>45.26</t>
  </si>
  <si>
    <t>45.27</t>
  </si>
  <si>
    <t xml:space="preserve">SAULES IELAS IZBŪVE KOPĀ: </t>
  </si>
  <si>
    <t xml:space="preserve">ŪDENSAPGĀDE UN  KANALIZĀCIJAS IZBŪVE KOPĀ: </t>
  </si>
  <si>
    <t xml:space="preserve">APGAISMOJUMA IZBŪVE KOPĀ: </t>
  </si>
  <si>
    <t xml:space="preserve">ELEKTROAPGĀDES TĪKLU PĀRBŪVE KOPĀ: </t>
  </si>
  <si>
    <t xml:space="preserve">LUKSOFORU TĪKLU IZBŪVE SAULES UN PORUKA IELU KRUSTOJUMĀ KOPĀ: </t>
  </si>
  <si>
    <t xml:space="preserve">LUKSOFORU TĪKLU IZBŪVE PIE VUGD GARĀŽĀM KOPĀ: </t>
  </si>
  <si>
    <t xml:space="preserve">LUKSOFORU UZSTĀDĪŠANA KOPĀ: </t>
  </si>
  <si>
    <t>PAVISAM KOPĀ:</t>
  </si>
  <si>
    <t>1.1.</t>
  </si>
  <si>
    <t>1.1.1.</t>
  </si>
  <si>
    <t>1.2.</t>
  </si>
  <si>
    <t>1.2.1.</t>
  </si>
  <si>
    <t>1.3.</t>
  </si>
  <si>
    <t>1.3.1.</t>
  </si>
  <si>
    <t>1.4.</t>
  </si>
  <si>
    <t>1.4.1</t>
  </si>
  <si>
    <t>1.4.2.</t>
  </si>
  <si>
    <t>2.1.</t>
  </si>
  <si>
    <t>2.1.1.</t>
  </si>
  <si>
    <t>2.1.2.</t>
  </si>
  <si>
    <t>2.1.3.</t>
  </si>
  <si>
    <t>2.1.4.</t>
  </si>
  <si>
    <t>2.1.5.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</si>
  <si>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</si>
  <si>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</si>
  <si>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</si>
  <si>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</si>
  <si>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</si>
  <si>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</si>
  <si>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</si>
  <si>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</si>
  <si>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2.3.4.</t>
  </si>
  <si>
    <t>2.4.</t>
  </si>
  <si>
    <t>2.4.1.</t>
  </si>
  <si>
    <t>2.4.2.</t>
  </si>
  <si>
    <t>2.5.</t>
  </si>
  <si>
    <t>2.5.1.</t>
  </si>
  <si>
    <t>2.6.</t>
  </si>
  <si>
    <t>2.6.1.</t>
  </si>
  <si>
    <t>Asfalta seguma nojaukšana brauktuvei un aizvešana, hvid =20cm*</t>
  </si>
  <si>
    <t>2.6.2.</t>
  </si>
  <si>
    <t>1.1.2.</t>
  </si>
  <si>
    <t>Ūdensapgādes plastmasas caurules PE, PN10 rekonstrukcija ar beztranšejas metode - spiediena pārbaudi</t>
  </si>
  <si>
    <t>3.1.</t>
  </si>
  <si>
    <t>3.1.1.</t>
  </si>
  <si>
    <t>Plastmasas ūdensmērītāja akas  PE cauruļu sistēmām - ieskaitot visus rakšanas darbus, visu cauruļu pievienojumus, aku aprīkojumu, lūku(12.5t) kā arī pārbaudes</t>
  </si>
  <si>
    <t>4.1.</t>
  </si>
  <si>
    <t>D=500mm</t>
  </si>
  <si>
    <t>4.1.1.</t>
  </si>
  <si>
    <t xml:space="preserve">Ūdens mērītāja mezgls </t>
  </si>
  <si>
    <t>5.1.</t>
  </si>
  <si>
    <t>De32</t>
  </si>
  <si>
    <t>5.1.1.</t>
  </si>
  <si>
    <t>Komplektā: Ūdens mērītājs ar impulsa devēju DN15; vienvirziena vārsts DN25; noslegventīli DN25; pārejas DN 25/15; PE līkumi 90 grādi De32; pāreja PE/DN 32/25; caurules De32/DN15</t>
  </si>
  <si>
    <t>5.2.</t>
  </si>
  <si>
    <t>De63</t>
  </si>
  <si>
    <t>5.2.1.</t>
  </si>
  <si>
    <t>Komplektā: Ūdens mērītājs ar impulsa devēju DN20; vienvirziena vārsts DN50; noslegventīli DN50; pārejas DN 50/20; PE līkumi 90 grādi De63; pāreja PE/DN 63/50; caurules De63/DN20</t>
  </si>
  <si>
    <t>6.1.</t>
  </si>
  <si>
    <t>6.1.1</t>
  </si>
  <si>
    <t>6.2.</t>
  </si>
  <si>
    <t>6.2.1.</t>
  </si>
  <si>
    <t>6.3.</t>
  </si>
  <si>
    <t>6.3.1.</t>
  </si>
  <si>
    <t>DCI Atloku pāreja 150/100 mm</t>
  </si>
  <si>
    <t>6.4.</t>
  </si>
  <si>
    <t>6.4.1.</t>
  </si>
  <si>
    <t>Kaļamā ķeta sedli ar atzarojumu un cilindrisko vītni 25mm ar teleskopisku pagarinātājkātu un kapi servisa ventiļa pievienošanai, viens gals ar noturīgu uz stiepi  PE-caurules 32mm pievienojumam, otrs ar ārējo vītni priekš sedlu uzmavas, priekš PE caurules: ārējais diametrs 110mm</t>
  </si>
  <si>
    <t>6.4.2.</t>
  </si>
  <si>
    <t>6.4.3.</t>
  </si>
  <si>
    <t>7.1.</t>
  </si>
  <si>
    <t>7.1.1.</t>
  </si>
  <si>
    <t xml:space="preserve">PE Līkums 90 grādi: ārējais diametrs:32mm </t>
  </si>
  <si>
    <t>7.1.2.</t>
  </si>
  <si>
    <t xml:space="preserve">PE Līkums 15 grādi: ārējais diametrs:63mm </t>
  </si>
  <si>
    <t>7.2.</t>
  </si>
  <si>
    <t>7.2.1.</t>
  </si>
  <si>
    <t>PE gala noslēgs: caurules diametrs De32mm</t>
  </si>
  <si>
    <t>7.2.2.</t>
  </si>
  <si>
    <t>PE gala noslēgs: caurules diametrs De63mm</t>
  </si>
  <si>
    <t>7.2.3.</t>
  </si>
  <si>
    <t>7.4.</t>
  </si>
  <si>
    <t>7.4.1.</t>
  </si>
  <si>
    <t>7.4.2.</t>
  </si>
  <si>
    <t>Enkurojošs, izjaucams uzliekamais atloks PE caurulei 160mm : nominālais diametrs 150mm</t>
  </si>
  <si>
    <t>7.5.</t>
  </si>
  <si>
    <t>7.5.1.</t>
  </si>
  <si>
    <t>7.5.2.</t>
  </si>
  <si>
    <t>Aizsargčaula caurulei De160</t>
  </si>
  <si>
    <t>8.1.</t>
  </si>
  <si>
    <t>8.1.1.</t>
  </si>
  <si>
    <t>8.1.2.</t>
  </si>
  <si>
    <t>8.1.3.</t>
  </si>
  <si>
    <t>8.1.4.</t>
  </si>
  <si>
    <t>1.1.1</t>
  </si>
  <si>
    <t>3.1.2.</t>
  </si>
  <si>
    <t>3.1.3.</t>
  </si>
  <si>
    <t>3.1.4.</t>
  </si>
  <si>
    <t>5.1.2.</t>
  </si>
  <si>
    <t>5.3.</t>
  </si>
  <si>
    <t>Aizbāžņi</t>
  </si>
  <si>
    <t>5.3.1.</t>
  </si>
  <si>
    <t>Aizbāžnis : caurulei ar ārējo diametru 160mm</t>
  </si>
  <si>
    <t>6.1.1.</t>
  </si>
  <si>
    <t>6.1.2.</t>
  </si>
  <si>
    <t>6.1.3.</t>
  </si>
  <si>
    <t>6.1.4.</t>
  </si>
  <si>
    <t>6.1.5.</t>
  </si>
  <si>
    <t>ŪDENSAPGĀDE UN KANALIZĀCIJAS IZBŪVE - KOPĒJĀS VIENĪBAS</t>
  </si>
  <si>
    <t>De 400</t>
  </si>
  <si>
    <t>De 670</t>
  </si>
  <si>
    <t>12.1.6</t>
  </si>
  <si>
    <t>400/315 ar nosēddaļu 70l</t>
  </si>
  <si>
    <t>560/500 ar nosēddaļu 130l</t>
  </si>
  <si>
    <t>14.2</t>
  </si>
  <si>
    <t>14.2.1</t>
  </si>
  <si>
    <t>Plastmasas gūlija ar nosēddaļu , regulēšanas šahtu, ķeta rāmi un restu vāku 40t</t>
  </si>
  <si>
    <t>16.1.5</t>
  </si>
  <si>
    <t>Aizsargčaula : caurulei ar ārējo diametru 400mm</t>
  </si>
  <si>
    <t>Aizsargčaula : caurulei ar ārējo diametru 670mm</t>
  </si>
  <si>
    <t>Dziļums: vidējais 1.5-4.0m</t>
  </si>
  <si>
    <t>16.6</t>
  </si>
  <si>
    <t>16.6.1</t>
  </si>
  <si>
    <t>Nātrija lampa 100W</t>
  </si>
  <si>
    <t xml:space="preserve">Apgaismojuma armatūra IP65; Selenium SGP340 SON-T </t>
  </si>
  <si>
    <t>36.55</t>
  </si>
  <si>
    <t>Karstā asfalta AC11surf kārtas izbūve 6 cm biezumā</t>
  </si>
  <si>
    <t>Asfaltbetona seguma demontāža brauktuvei vidēji 10 cm biezumā (frēzējot un transportējot uz Pasūtītāja atbērtni attālumā līdz 5 km)</t>
  </si>
  <si>
    <t>Betona bruģa seguma demontāža 6 cm biezumā (iesk.bruģa šķirošanu priekš seguma atjaunošanas)</t>
  </si>
  <si>
    <r>
      <t xml:space="preserve">Objekta nosaukums: </t>
    </r>
    <r>
      <rPr>
        <sz val="14"/>
        <rFont val="Times New Roman"/>
        <family val="1"/>
      </rPr>
      <t>Saules ielas (posmā no Rīgas ielas līdz Rūpniecības ielai) rekonstrukcija, Madonā</t>
    </r>
  </si>
  <si>
    <r>
      <t xml:space="preserve">Pasūtītājs: </t>
    </r>
    <r>
      <rPr>
        <sz val="14"/>
        <rFont val="Times New Roman"/>
        <family val="1"/>
      </rPr>
      <t>Madonas novada pašvaldība</t>
    </r>
  </si>
  <si>
    <r>
      <t>Pretendents:</t>
    </r>
    <r>
      <rPr>
        <sz val="14"/>
        <rFont val="Times New Roman"/>
        <family val="1"/>
      </rPr>
      <t>___________________________</t>
    </r>
  </si>
  <si>
    <t>Darbu daudzumu  saraksts un finanšu piedāvājuma tāme Nr.1 (ERAF projekta ietvaros attiecināmas izmaksas)</t>
  </si>
  <si>
    <r>
      <t xml:space="preserve">Sastādīja: </t>
    </r>
    <r>
      <rPr>
        <i/>
        <u val="single"/>
        <sz val="9"/>
        <rFont val="Arial"/>
        <family val="2"/>
      </rPr>
      <t>paraksts un tā atšifrējums, datums</t>
    </r>
  </si>
  <si>
    <r>
      <t xml:space="preserve">Pārbaudīja: </t>
    </r>
    <r>
      <rPr>
        <i/>
        <u val="single"/>
        <sz val="9"/>
        <rFont val="Arial"/>
        <family val="2"/>
      </rPr>
      <t>paraksts un tā atšifrējums, datums</t>
    </r>
  </si>
  <si>
    <t>Sertifikāta Nr.______________</t>
  </si>
  <si>
    <t>z.v.</t>
  </si>
  <si>
    <t>Piezīmes (Piedāvājuma tāmēs nepievienot):</t>
  </si>
  <si>
    <t>Visi darbu veidi un materiālu daudzumi ir noteikti teorētiski.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</si>
  <si>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</si>
  <si>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</si>
  <si>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tehnoloģiski pareiza izpilde pēc spēkā esošajiem normatīviem.</t>
  </si>
  <si>
    <t>Materiālu apjomi, kuri iebūvējot ir norādīti m³, ir sastādīti ievērojot materiālu sablīvēšanās koeficientus būvniecības laikā.</t>
  </si>
  <si>
    <t>Beramie un gabalmateriāli doti iebūvētā veidā.</t>
  </si>
  <si>
    <t>Konstrukciju elementu komplektācija atbilstoši izgatavotāju firmu instrukcijām.</t>
  </si>
  <si>
    <t>Gadījumos, kad nav skaidri saprotama kāda darba veida vai materiāla nepieciešamā informācija, obligāti sazināties ar projekta autoru.</t>
  </si>
  <si>
    <t>Visus nepieciešamos izstrādājumus un materiālus iebūvēt atbilstoši konkrētā ražotāja instrukcijām un noteikumiem.</t>
  </si>
  <si>
    <t>Darbu daudzumu  saraksts un finanšu piedāvājuma tāme Nr.2 (ERAF projekta ietvaros neattiecināmas izmaksas)</t>
  </si>
  <si>
    <t xml:space="preserve">LIETUS ŪDENS KANALIZĀCIJAS IZBŪVE KOPĀ: </t>
  </si>
  <si>
    <t>10.6</t>
  </si>
  <si>
    <t>1.5</t>
  </si>
  <si>
    <t>1.6</t>
  </si>
  <si>
    <t>1.11</t>
  </si>
  <si>
    <t>1.12</t>
  </si>
  <si>
    <t>1.13</t>
  </si>
  <si>
    <t>1.14</t>
  </si>
  <si>
    <t>2.3</t>
  </si>
  <si>
    <t>3.1</t>
  </si>
  <si>
    <t>4.7</t>
  </si>
  <si>
    <t>4.8</t>
  </si>
  <si>
    <t>7.6</t>
  </si>
  <si>
    <t>7.7</t>
  </si>
  <si>
    <t>10</t>
  </si>
  <si>
    <t>10.1</t>
  </si>
  <si>
    <t>10.2</t>
  </si>
  <si>
    <t>10.3</t>
  </si>
  <si>
    <t>10.4</t>
  </si>
  <si>
    <t>10.5</t>
  </si>
  <si>
    <t>11</t>
  </si>
  <si>
    <t>11.1</t>
  </si>
  <si>
    <t>13.1</t>
  </si>
  <si>
    <t>15</t>
  </si>
  <si>
    <t>15.1</t>
  </si>
  <si>
    <t>16</t>
  </si>
  <si>
    <t>16.1</t>
  </si>
  <si>
    <t>16.2</t>
  </si>
  <si>
    <t>16.3</t>
  </si>
  <si>
    <t>16.4</t>
  </si>
  <si>
    <t>16.5</t>
  </si>
  <si>
    <t>17</t>
  </si>
  <si>
    <t>17.1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</si>
  <si>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</si>
  <si>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</si>
  <si>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</si>
  <si>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</si>
  <si>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</si>
  <si>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</si>
  <si>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</si>
  <si>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</si>
  <si>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</si>
  <si>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19.5</t>
  </si>
  <si>
    <t>20</t>
  </si>
  <si>
    <t>21.1</t>
  </si>
  <si>
    <t>21.2</t>
  </si>
  <si>
    <t>22.1</t>
  </si>
  <si>
    <t>23</t>
  </si>
  <si>
    <t>24</t>
  </si>
  <si>
    <t>24.1</t>
  </si>
  <si>
    <t>25</t>
  </si>
  <si>
    <t>25.1</t>
  </si>
  <si>
    <t>26</t>
  </si>
  <si>
    <t>26.1</t>
  </si>
  <si>
    <t>26.2</t>
  </si>
  <si>
    <t>26.3</t>
  </si>
  <si>
    <t>26.4</t>
  </si>
  <si>
    <t>26.5</t>
  </si>
  <si>
    <t>26.6</t>
  </si>
  <si>
    <t>26.7</t>
  </si>
  <si>
    <t>3.2</t>
  </si>
  <si>
    <t>3.3</t>
  </si>
  <si>
    <t>4.4</t>
  </si>
  <si>
    <t>MĀKSLĪGĀS BŪVES</t>
  </si>
  <si>
    <t>1.8</t>
  </si>
  <si>
    <t>1.9</t>
  </si>
  <si>
    <t>1.10</t>
  </si>
  <si>
    <t>2.2</t>
  </si>
  <si>
    <t>4.5</t>
  </si>
  <si>
    <t>4.6</t>
  </si>
  <si>
    <t>1.3</t>
  </si>
  <si>
    <t>3</t>
  </si>
  <si>
    <t>kompl.</t>
  </si>
  <si>
    <t>4</t>
  </si>
  <si>
    <t>ZEMES DARBI</t>
  </si>
  <si>
    <t>4.1</t>
  </si>
  <si>
    <t>4.2</t>
  </si>
  <si>
    <t>m3</t>
  </si>
  <si>
    <t>Izmaksu pozīcija</t>
  </si>
  <si>
    <t>Darba nosaukums</t>
  </si>
  <si>
    <t>Mērvienība</t>
  </si>
  <si>
    <t>Darba daudzums</t>
  </si>
  <si>
    <t>Vienības cena LVL</t>
  </si>
  <si>
    <t>6.3</t>
  </si>
  <si>
    <t>6.4</t>
  </si>
  <si>
    <t>7</t>
  </si>
  <si>
    <t>7.1</t>
  </si>
  <si>
    <t>7.2</t>
  </si>
  <si>
    <t>7.3</t>
  </si>
  <si>
    <t>gab.</t>
  </si>
  <si>
    <t>m</t>
  </si>
  <si>
    <t>CEĻA APRĪKOJUMS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</si>
  <si>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</si>
  <si>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</si>
  <si>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</si>
  <si>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</si>
  <si>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</si>
  <si>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</si>
  <si>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</si>
  <si>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</si>
  <si>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</si>
  <si>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Kopējā izmaksa LVL</t>
  </si>
  <si>
    <t>1</t>
  </si>
  <si>
    <t>SAGATAVOŠANAS DARBI</t>
  </si>
  <si>
    <t>1.1</t>
  </si>
  <si>
    <t>km</t>
  </si>
  <si>
    <t>1.2</t>
  </si>
  <si>
    <t>m2</t>
  </si>
  <si>
    <t>1.4</t>
  </si>
  <si>
    <t>2</t>
  </si>
  <si>
    <t>2.1</t>
  </si>
  <si>
    <t>7.4</t>
  </si>
  <si>
    <t>7.5</t>
  </si>
  <si>
    <t>8</t>
  </si>
  <si>
    <t>8.1</t>
  </si>
  <si>
    <t>8.2</t>
  </si>
  <si>
    <t>8.3</t>
  </si>
  <si>
    <t>1.7</t>
  </si>
  <si>
    <t>4.3</t>
  </si>
  <si>
    <t>5.6</t>
  </si>
  <si>
    <t>NOBRAUKTUVJU IZBŪVE</t>
  </si>
  <si>
    <t>Atkritumu urnas uzstādīšana</t>
  </si>
  <si>
    <t>2.4</t>
  </si>
  <si>
    <t>3.4</t>
  </si>
  <si>
    <t>8.4</t>
  </si>
  <si>
    <t>8.5</t>
  </si>
  <si>
    <t>8.6</t>
  </si>
  <si>
    <t>8.7</t>
  </si>
  <si>
    <t>9</t>
  </si>
  <si>
    <t>9.1</t>
  </si>
  <si>
    <t>9.2</t>
  </si>
  <si>
    <t>9.3</t>
  </si>
  <si>
    <t>9.4</t>
  </si>
  <si>
    <t>9.5</t>
  </si>
  <si>
    <t>9.6</t>
  </si>
  <si>
    <t>Betona apmaļu demontāža</t>
  </si>
  <si>
    <t>Trases uzmērīšana un nospraušana</t>
  </si>
  <si>
    <t>Koku ciršana ar celmu laušanu, aizvācot uz būvuzņēmēja atbērtni</t>
  </si>
  <si>
    <t>Krūmu ciršana ar celmu laušanu, aizvācot uz būvuzņēmēja atbērtni</t>
  </si>
  <si>
    <t>Asfaltbetona seguma demontāža gājēju celiņiem vidēji 5 cm biezumā</t>
  </si>
  <si>
    <t>Asfaltbetona seguma frēzēšana 4 cm biezumā</t>
  </si>
  <si>
    <t>Asfaltbetona seguma frēzēšana 6 cm biezumā</t>
  </si>
  <si>
    <t>Cementbetona plātņu demontāža</t>
  </si>
  <si>
    <t>Pasažieru paviljona demontāža</t>
  </si>
  <si>
    <t>Atbalstsienas demontāža</t>
  </si>
  <si>
    <t>Dzelzbetona kāpņu demontāža</t>
  </si>
  <si>
    <t>Ceļa zīmju demontāža</t>
  </si>
  <si>
    <t>Plastmasas aizsargcauruļu iebūve ar diametru 100 mm</t>
  </si>
  <si>
    <t>Dalītā tipa plastmasas aizsargcauruļu iebūve ar diametru 100 mm</t>
  </si>
  <si>
    <t>Dalītā tipa plastmasas aizsargcauruļu iebūve ar diametru 110 mm</t>
  </si>
  <si>
    <t>Dalītā tipa plastmasas aizsargcauruļu iebūve ar diametru 160 mm</t>
  </si>
  <si>
    <t xml:space="preserve">Elektroapgādes kabeļu pārvietošana </t>
  </si>
  <si>
    <t>Sakaru komunikāciju aku līmeņošana</t>
  </si>
  <si>
    <t>Sakaru komunikāciju aku vāku nomaiņa uz smagā tipa (40 t), slēdzamiem aku vākiem</t>
  </si>
  <si>
    <t>Sakaru komunikāciju aku nomaiņa</t>
  </si>
  <si>
    <t>Poligonometrijas punktu aizsardzība un līmeņošana projektētā asfalta līmenī</t>
  </si>
  <si>
    <t>Siltumtrases kameras vāka līmeņošana projektētā seguma līmenī</t>
  </si>
  <si>
    <t>Kāpņu izbūve no saliekamiem betona pakāpieniem</t>
  </si>
  <si>
    <t>Kāpņu izbūve ar betona bruģa segumu</t>
  </si>
  <si>
    <t>Betona tekņu (255x160x80) izbūve uz gājēju celiņa ūdens novadīšanai no ēku notekām</t>
  </si>
  <si>
    <t>Drenāžas kanāla izbūve</t>
  </si>
  <si>
    <t>Esošā drenāžas kanāla pārbūve</t>
  </si>
  <si>
    <t>Atbalstsienas izbūve</t>
  </si>
  <si>
    <t>Infiltrācijas akas izbūve</t>
  </si>
  <si>
    <t>Gultnes izstrāde un materiāla aizvešana uz atbērtni</t>
  </si>
  <si>
    <t>Klātnes planēšana un profilēšana projektētā vertikālā plāna līmenī</t>
  </si>
  <si>
    <t>Zaļās zonas veidošana (apzaļumošanas darbi)</t>
  </si>
  <si>
    <t>Zaļās zonas atjaunošana</t>
  </si>
  <si>
    <t>IELAS IZBŪVE</t>
  </si>
  <si>
    <t>Salizturīgā slāņa izbūve 40 cm biezumā</t>
  </si>
  <si>
    <t>Šķembu maisījuma (fr.0/56mm) kārtas izbūve 15 cm biezumā</t>
  </si>
  <si>
    <t>Šķembu maisījuma (fr.0/45mm) kārtas izbūve 10 cm biezumā</t>
  </si>
  <si>
    <t>Šķembu maisījuma (fr.0/45mm) izlīdzinošā slāņa izbūve 0-10 cm biezumā</t>
  </si>
  <si>
    <t>Asfalta ģeotekstila ar stiklašķiedras režģi izbūve</t>
  </si>
  <si>
    <t>Karstā asfalta AC11surf kārtas izbūve 4 cm biezumā</t>
  </si>
  <si>
    <t>Karstā asfalta AC16base kārtas izbūve 6 cm biezumā</t>
  </si>
  <si>
    <t>Betona apmaļu 100x30x15 izbūve</t>
  </si>
  <si>
    <t>Betona apmaļu 100x30x15 izbūve horizontāli</t>
  </si>
  <si>
    <t>Betona apmaļu 100x30/22x15 L un K izbūve</t>
  </si>
  <si>
    <t>Betona apmaļu 100x22x15 izbūve</t>
  </si>
  <si>
    <t>IELU PIESLĒGUMU IZBŪVE</t>
  </si>
  <si>
    <t>Laukakmeņu seguma izbūve</t>
  </si>
  <si>
    <t>AUTOBUSU PIETURU IZBŪVE</t>
  </si>
  <si>
    <t>Pasažieru platformas būvniecība ar betona bruģa (198x98x60) segumu</t>
  </si>
  <si>
    <t>Pasažieru paviljona uzstādīšana</t>
  </si>
  <si>
    <t>Sola uzstādīšana</t>
  </si>
  <si>
    <t>AUTOMAŠĪNU STĀVVIETU, STĀVLAUKUMU IZBŪVE</t>
  </si>
  <si>
    <t>Salizturīgā slāņa izbūve 30 cm biezumā</t>
  </si>
  <si>
    <t>Šķembu maisījuma (fr.0/45mm) kārtas izbūve 20 cm biezumā</t>
  </si>
  <si>
    <t>Karstā asfalta AC16surf kārtas izbūve 6 cm biezumā</t>
  </si>
  <si>
    <t>Smilts izlīdzinošā slāņa izbūve 5 cm biezumā</t>
  </si>
  <si>
    <t>Betona bruģa (198x98x60) seguma izbūve 6 cm biezumā</t>
  </si>
  <si>
    <t>Šķembu maisījuma (fr.0/45mm) pamata izbūve 20 cm biezumā</t>
  </si>
  <si>
    <t>GĀJĒJU CELIŅU IZBŪVE</t>
  </si>
  <si>
    <t>Šķembu maisījuma (fr.0/32mm) pamata izbūve 15 cm biezumā</t>
  </si>
  <si>
    <t>Betona apmaļu 100x20x8 izbūve</t>
  </si>
  <si>
    <t>Betona plākšņu (vadlīniju) izbūve 6 cm biezumā</t>
  </si>
  <si>
    <t>Esošā betona bruģa seguma atjaunošana ar esošo materiālu</t>
  </si>
  <si>
    <t>Ceļa zīmju uzstādīšana</t>
  </si>
  <si>
    <t>Ceļa papildzīmju uzstādīšana</t>
  </si>
  <si>
    <t>Cinkota metāla ceļa zīmju balstu uzstādīšana</t>
  </si>
  <si>
    <t>Gājēju margas uzstādīšana</t>
  </si>
  <si>
    <t>Ceļa horizontālā marķējuma uzklāšana ar termoplastu</t>
  </si>
  <si>
    <t>Sarkana horizontālā krāsojuma uzklāšana velojoslām</t>
  </si>
  <si>
    <t>CITI DARBI</t>
  </si>
  <si>
    <t>Hidroizolācijas uzklāšana uz māju pamatiem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</si>
  <si>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</si>
  <si>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</si>
  <si>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</si>
  <si>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</si>
  <si>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</si>
  <si>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</si>
  <si>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</si>
  <si>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</si>
  <si>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</si>
  <si>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</si>
  <si>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</si>
  <si>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</si>
  <si>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</si>
  <si>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4.9</t>
  </si>
  <si>
    <t>4.10</t>
  </si>
  <si>
    <t>4.11</t>
  </si>
  <si>
    <t>5.7</t>
  </si>
  <si>
    <t>5.8</t>
  </si>
  <si>
    <t>5.9</t>
  </si>
  <si>
    <t>5.10</t>
  </si>
  <si>
    <t>5.11</t>
  </si>
  <si>
    <t>7.8</t>
  </si>
  <si>
    <t>7.9</t>
  </si>
  <si>
    <t>8.8</t>
  </si>
  <si>
    <t>8.9</t>
  </si>
  <si>
    <t>8.10</t>
  </si>
  <si>
    <t>9.7</t>
  </si>
  <si>
    <t>9.8</t>
  </si>
  <si>
    <t>Lietus ūdens PP caurules (8kN/m2) izbūve būvgrāvī - ieskaitot izlīdzinošo kārtu, apbērumu, tranšejas aizbēršanu un pārbaudi</t>
  </si>
  <si>
    <t>PP dubultsiena</t>
  </si>
  <si>
    <t>De 160</t>
  </si>
  <si>
    <t>De 200</t>
  </si>
  <si>
    <t>De 250</t>
  </si>
  <si>
    <t>De 315</t>
  </si>
  <si>
    <t>Plastmasas skatakas PP cauruļu sistēmām - ieskaitot visus rakšanas darbus, visu cauruļu pievienojumus, aku aprīkojumu, lūku kā arī pārbaudes</t>
  </si>
  <si>
    <t>D=560/500mm</t>
  </si>
  <si>
    <t>Dziļums: vidējais līdz 1.5m</t>
  </si>
  <si>
    <t>kpl.</t>
  </si>
  <si>
    <t>Dziļums: vidējais 1.5-2.0m</t>
  </si>
  <si>
    <t>Dziļums: vidējais 1.0-2.0m</t>
  </si>
  <si>
    <t>Saliekamā dzelzsbetona grodu aka - ieskaitot visus rakšanas darbus, visu cauruļu pievienojumus, aku aprīkojumu, lūku kā arī pārbaudes</t>
  </si>
  <si>
    <t>D=1000mm</t>
  </si>
  <si>
    <t>Dziļums: vidējais 2.0-2.5m</t>
  </si>
  <si>
    <t>Veidgabali</t>
  </si>
  <si>
    <t>Aizsargčaulas</t>
  </si>
  <si>
    <t>Aizsargčaula : caurulei ar ārējo diametru 200mm</t>
  </si>
  <si>
    <t>gb.</t>
  </si>
  <si>
    <t>Aizsargčaula : caurulei ar ārējo diametru 250mm</t>
  </si>
  <si>
    <t>Aizsargčaula : caurulei ar ārējo diametru 315mm</t>
  </si>
  <si>
    <t>Līkumi</t>
  </si>
  <si>
    <t>Trejgabali</t>
  </si>
  <si>
    <t>Montāžas materiāli</t>
  </si>
  <si>
    <t>Caurules balstenis: AISI 304 b=2.5mm; m=2.3...2.9kg solis 1.0m</t>
  </si>
  <si>
    <t>Demontāža</t>
  </si>
  <si>
    <t>Esošo komunikāciju DN100 - 650mm demontāža</t>
  </si>
  <si>
    <t>m.</t>
  </si>
  <si>
    <t>Esošo dzelzsbetona aku/gūliju demontāža</t>
  </si>
  <si>
    <t>Šķērsojumi - komplektācijā ieskaitot visus balstus un pagaidu darbus</t>
  </si>
  <si>
    <t xml:space="preserve">Šķērsojumi (darbojās vai periodiski darbojās) ar sadzīves kanalizācijas cauruli diametrā no 110mm - 250mm </t>
  </si>
  <si>
    <t>Ūdensvada caurule</t>
  </si>
  <si>
    <t>vietas</t>
  </si>
  <si>
    <t>Sadzīves kanalizācijas caurule</t>
  </si>
  <si>
    <t>Siltumtrase</t>
  </si>
  <si>
    <t>Zemsprieguma kabelis</t>
  </si>
  <si>
    <t>Sakaru kabelis/kanalizācija</t>
  </si>
  <si>
    <t>Palīgaprīkojuma darbi</t>
  </si>
  <si>
    <t>Zemes materiāls</t>
  </si>
  <si>
    <t>Pievests granulēts materiāls, kas paredzēts izraktās nederīgās grunts aizvietošanai cauruļvadu izlīdzinošās kārtas  ierīkošanai (zem cauruļvadiem h=0,15m)</t>
  </si>
  <si>
    <t>Pieslēgums</t>
  </si>
  <si>
    <t>Pieslēgums esošajai lietus ūdens kanalizācijas akai ar pašteces cauruļvadu : nominālais diametrs 315mm</t>
  </si>
  <si>
    <t xml:space="preserve">TV inspekcija </t>
  </si>
  <si>
    <t>Lietus ūdens kanalizācijas kolektora pārbaude ar TV inspekciju</t>
  </si>
  <si>
    <t>Seguma atjaunošana - ieskaitot visus darbus</t>
  </si>
  <si>
    <t>Segas konstrukcijas tips Nr.1*</t>
  </si>
  <si>
    <t>Karsta asfalta saistes kārta AC-11surf h=4cm*</t>
  </si>
  <si>
    <t>Karsta asfalta saistes kārta AC-16base h=6cm*</t>
  </si>
  <si>
    <t>Minerālmateriālu maisījums 0/45 h=10cm</t>
  </si>
  <si>
    <t>Minerālmateriālu maisījums 0/56 h=15cm</t>
  </si>
  <si>
    <t>Salizturīgais slānis hmin=40cm</t>
  </si>
  <si>
    <t>Segas konstrukcijas tips Nr.2</t>
  </si>
  <si>
    <t>Karsta asfalta saistes kārta AC-16surf h=5 cm</t>
  </si>
  <si>
    <t>Minerālmateriālu maisījums 0/45 h=20 cm</t>
  </si>
  <si>
    <t>Salizturīgas slānis hmin=30cm</t>
  </si>
  <si>
    <t>Segas konstrukcija gājēju celiņam ar bruģakmens segumu (pārbruģēšana)</t>
  </si>
  <si>
    <t>Betona bruģis h=8 cm (esošais)</t>
  </si>
  <si>
    <t>Smilts/cementa maisījums (attiecība 1:8) h=5cm</t>
  </si>
  <si>
    <t xml:space="preserve">Minerālmateriālu maisījums 0/32  h=15cm </t>
  </si>
  <si>
    <t>Salizturīgais slānis h=30cm</t>
  </si>
  <si>
    <t>Zālāja atjaunošana, nogāžu nostiprināšana, apzaļumošana</t>
  </si>
  <si>
    <t>Augu zeme, apsēta ar daudzgadīgas zāles sēklām, h=10cm</t>
  </si>
  <si>
    <t>Līmeņošana</t>
  </si>
  <si>
    <t>Aku vāku līmeņošana</t>
  </si>
  <si>
    <t>Būvgrūži</t>
  </si>
  <si>
    <t>Asfalta seguma nojaukšana brauktuvei un aizvešana, hvid =10cm</t>
  </si>
  <si>
    <t>Šķembu, smilts, grants pamata demontāža un aizvešana, hvid=40cm</t>
  </si>
  <si>
    <t>Papildus veidgabali un montāžas materiāli</t>
  </si>
  <si>
    <r>
      <t>Līkums 45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 : caurulei ar ārējo diametru 250mm</t>
    </r>
  </si>
  <si>
    <r>
      <t>Līkums 90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 : caurulei ar ārējo diametru 250mm</t>
    </r>
  </si>
  <si>
    <r>
      <t>Trejgabals 45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: caurulei ar ārējo diametru 250/250mm</t>
    </r>
  </si>
  <si>
    <t>LIETUS ŪDENS KANALIZĀCIJAS IZBŪVE</t>
  </si>
  <si>
    <t>SAULES IELAS IZBŪVE</t>
  </si>
  <si>
    <t>12.1.1</t>
  </si>
  <si>
    <t>12.1.2</t>
  </si>
  <si>
    <t>12.1.3</t>
  </si>
  <si>
    <t>12.1.4</t>
  </si>
  <si>
    <t>12.1.5</t>
  </si>
  <si>
    <t>13.1.1</t>
  </si>
  <si>
    <t>13.1.2</t>
  </si>
  <si>
    <t>14.1.1</t>
  </si>
  <si>
    <t>15.1.1</t>
  </si>
  <si>
    <t>15.1.2</t>
  </si>
  <si>
    <t>15.1.3</t>
  </si>
  <si>
    <t>16.1.1</t>
  </si>
  <si>
    <t>16.1.2</t>
  </si>
  <si>
    <t>16.1.3</t>
  </si>
  <si>
    <t>16.1.4</t>
  </si>
  <si>
    <t>16.2.1</t>
  </si>
  <si>
    <t>16.2.2</t>
  </si>
  <si>
    <t>16.3.1</t>
  </si>
  <si>
    <t>16.4.1</t>
  </si>
  <si>
    <t>16.5.1</t>
  </si>
  <si>
    <t>16.5.2</t>
  </si>
  <si>
    <t>17.1.1</t>
  </si>
  <si>
    <t>17.1.2</t>
  </si>
  <si>
    <t>17.1.3</t>
  </si>
  <si>
    <t>17.1.4</t>
  </si>
  <si>
    <t>17.1.5</t>
  </si>
  <si>
    <t>18.1.1</t>
  </si>
  <si>
    <t>18.2.1</t>
  </si>
  <si>
    <t>18.3.1</t>
  </si>
  <si>
    <t>19.1.1</t>
  </si>
  <si>
    <t>19.1.2</t>
  </si>
  <si>
    <t>19.1.3</t>
  </si>
  <si>
    <t>19.1.4</t>
  </si>
  <si>
    <t>19.1.5</t>
  </si>
  <si>
    <t>19.2.1</t>
  </si>
  <si>
    <t>19.2.2</t>
  </si>
  <si>
    <t>19.2.3</t>
  </si>
  <si>
    <t>19.3.1</t>
  </si>
  <si>
    <t>19.3.2</t>
  </si>
  <si>
    <t>19.3.3</t>
  </si>
  <si>
    <t>19.3.4</t>
  </si>
  <si>
    <t>19.4.1</t>
  </si>
  <si>
    <t>19.5.1</t>
  </si>
  <si>
    <t>19.6</t>
  </si>
  <si>
    <t>19.6.1</t>
  </si>
  <si>
    <t>19.6.2</t>
  </si>
  <si>
    <t>Betona paliktņi un balsti</t>
  </si>
  <si>
    <t>Betons cauruļvadu un armatūras palikņiem un balstiem (B10)</t>
  </si>
  <si>
    <t>Pieslēgums esošajam ūdensvadam : diametrs 32mm-150mm</t>
  </si>
  <si>
    <t>Pieslēgums esošajai sadzīves kanalizācijas akai ar pašteces cauruļvadu : nominālais diametrs 110mm-315mm</t>
  </si>
  <si>
    <t>Esošo komunikāciju DN32 - 300mm demontāža</t>
  </si>
  <si>
    <t>Esošo dzelzsbetona aku demontāža</t>
  </si>
  <si>
    <t>TV inspekcija / Skalošana un dezinfekcija</t>
  </si>
  <si>
    <t>Jaunizbūvētā sadzīves kanalizācijas kolektora pārbaude ar TV inspekciju</t>
  </si>
  <si>
    <t>Ūdensvada skalošana un dezinfekcija</t>
  </si>
  <si>
    <t>Esoša saliekamā dzelzsbetona grodu aka atjaunošana- ieskaitot visu cauruļu pievienojumus, aku aprīkojumu, lūku kā arī pārbaudes (D=1500/1000mm)</t>
  </si>
  <si>
    <t>Dziļums: vidējais 2.0-3.5m</t>
  </si>
  <si>
    <t>Esoša ūdensmērītāja aka pārlikšana - ieskaitot visu cauruļu pievienojumus, aku aprīkojumu, lūku kā arī pārbaudes (D=500mm)</t>
  </si>
  <si>
    <t>Segas konstrukcija gājēju celiņam ar bruģakmens segumu (atjaunošana)</t>
  </si>
  <si>
    <t>Betona bruģis h=8 cm (esoša demontaža/montaža)</t>
  </si>
  <si>
    <t xml:space="preserve">Salizturīgais slānis h=30cm </t>
  </si>
  <si>
    <t>Grants segums</t>
  </si>
  <si>
    <t>Grants maisījums 0/32, h=20 cm</t>
  </si>
  <si>
    <t>Asfalta seguma nojaukšana brauktuvei un aizvešana, hvid =20cm</t>
  </si>
  <si>
    <t>ŪDENSAPGĀDE</t>
  </si>
  <si>
    <t>Ūdensapgādes plastmasas caurules PE, PN10 izbūve būvgrāvī - ieskaitot izlīdzinošo kārtu, apbērumu, tranšejas aizbēršanu un spiediena pārbaudi</t>
  </si>
  <si>
    <t>SDR11, PE100</t>
  </si>
  <si>
    <t>De 32</t>
  </si>
  <si>
    <t>De 63</t>
  </si>
  <si>
    <t>De 110</t>
  </si>
  <si>
    <t>D=1500mm</t>
  </si>
  <si>
    <t>Kaļamā ķeta veidgabali</t>
  </si>
  <si>
    <t>DCI Atloku trejgabals: nominālais diametrs: 50mm</t>
  </si>
  <si>
    <t>DCI Atloku trejgabals: nominālais diametrs: 100mm</t>
  </si>
  <si>
    <t>Krustgabali</t>
  </si>
  <si>
    <t>DCI Atloku krustgabals: nominālais diametrs:100mm</t>
  </si>
  <si>
    <t>Pazemes tipa atloku aizbīdņi</t>
  </si>
  <si>
    <t>DCI Pazemes tipa atloku aizbīdnis ar teleskopisku pagarinātājkātu un kapi, 1.5-2.0 m garu: nominālais diametrs: 50mm</t>
  </si>
  <si>
    <t>DCI Pazemes tipa atloku aizbīdnis ar teleskopisku pagarinātājkātu un kapi, 1.0-2.0 m garu: nominālais diametrs: 100mm</t>
  </si>
  <si>
    <t>Atloku aizbīdņi</t>
  </si>
  <si>
    <t>DCI Atloku aizbīdnis ar rokratu :nominālais diametrs 100mm</t>
  </si>
  <si>
    <t>Atloki</t>
  </si>
  <si>
    <t>Uz stiepi noturīgs uzliekams atloks ķeta caurulei: nominālais diametrs: 100mm priekš ķeta atloka:nominālais diametrs 100mm</t>
  </si>
  <si>
    <t>Atloku pāreja</t>
  </si>
  <si>
    <t>DCI Atloku pāreja 100/50 mm</t>
  </si>
  <si>
    <t>Sedli</t>
  </si>
  <si>
    <t>Kaļamā ķeta sedli ar atzarojumu un cilindrisko vītni 25mm ar teleskopisku pagarinātājkātu un kapi servisa ventiļa pievienošanai, viens gals ar noturīgu uz stiepi  PE-caurules 63mm pievienojumam, otrs ar ārējo vītni priekš sedlu uzmavas, priekš PE caurules: ārējais diametrs 110mm</t>
  </si>
  <si>
    <t>Kaļamā ķeta sedli ar atzarojumu un cilindrisko vītni 25mm ar teleskopisku pagarinātājkātu un kapi servisa ventiļa pievienošanai, viens gals ar noturīgu uz stiepi  PE-caurules 32mm pievienojumam, otrs ar ārējo vītni priekš sedlu uzmavas, priekš DCI caurules: nominālais diametrs 100mm</t>
  </si>
  <si>
    <t>Kaļamā ķeta sedli ar atzarojumu un cilindrisko vītni 25mm, viens gals ar noturīgu uz stiepi  PE-caurules 32mm pievienojumam, otrs ar ārējo vītni priekš sedlu uzmavas, priekš PE caurules: ārējais diametrs 110mm</t>
  </si>
  <si>
    <t>PE100 SDR 11, cauruļu veidgabali</t>
  </si>
  <si>
    <t>Pārejas</t>
  </si>
  <si>
    <t xml:space="preserve">Pāreja PE/tērauds:  32mm/25mm caurules savienošanai </t>
  </si>
  <si>
    <t xml:space="preserve">Pāreja PE/tērauds:  63mm/50mm caurules savienošanai </t>
  </si>
  <si>
    <t>Dubultuzmavas</t>
  </si>
  <si>
    <t>PE Dubultuzmava: ārējais diametrs 32mm</t>
  </si>
  <si>
    <t>Gala noslēgi</t>
  </si>
  <si>
    <t>PE gala noslēgs: caurules diametrs De110mm</t>
  </si>
  <si>
    <t>Enkurojošs, izjaucams uzliekamais atloks PE caurulei 63mm : nominālais diametrs 50mm</t>
  </si>
  <si>
    <t>Enkurojošs, izjaucams uzliekamais atloks PE caurulei 110mm : nominālais diametrs 100mm</t>
  </si>
  <si>
    <t>Aizsargčaula caurulei De32</t>
  </si>
  <si>
    <t>Aizsargčaula caurulei De110</t>
  </si>
  <si>
    <t>Pāreja</t>
  </si>
  <si>
    <t>PE pāreja De 63mm/32mm caurules savienošanai</t>
  </si>
  <si>
    <r>
      <t>Šķērsojumi</t>
    </r>
    <r>
      <rPr>
        <i/>
        <sz val="10"/>
        <color indexed="12"/>
        <rFont val="Arial Narrow"/>
        <family val="2"/>
      </rPr>
      <t xml:space="preserve"> (darbojās vai periodiski darbojās) </t>
    </r>
    <r>
      <rPr>
        <i/>
        <sz val="10"/>
        <color indexed="18"/>
        <rFont val="Arial Narrow"/>
        <family val="2"/>
      </rPr>
      <t>ar ūdensvada cauruli diametrā no 32mm - 110mm</t>
    </r>
  </si>
  <si>
    <t>Kanalizācijas kolektors vai drenu caurule</t>
  </si>
  <si>
    <t xml:space="preserve">SADZĪVES KANALIZĀCIJA </t>
  </si>
  <si>
    <t>PP monolītsiena (vai PVC)</t>
  </si>
  <si>
    <t>SDR17, PE100</t>
  </si>
  <si>
    <t>Dziļums: līdz 1.5m</t>
  </si>
  <si>
    <t>Dziļums: vidējais 2.5-3.0m</t>
  </si>
  <si>
    <t>Dziļums: vidējais 3.5-4.0m</t>
  </si>
  <si>
    <t>Dziļums: vidējais 3.0-3.5m</t>
  </si>
  <si>
    <t>Dziļums: vidējais 4.0-4.5m</t>
  </si>
  <si>
    <t>Aizsargčaula : caurulei ar ārējo diametru 160mm</t>
  </si>
  <si>
    <t>Aizsargčaula : caurulei ar ārējo diametru315mm</t>
  </si>
  <si>
    <t>Savienojumi (plastmasa/betona vai keramika caurule)</t>
  </si>
  <si>
    <t xml:space="preserve">Savienojums  : caurulei ar ārējo diametru 110mm </t>
  </si>
  <si>
    <t xml:space="preserve">Savienojums  : caurulei ar ārējo diametru 160mm </t>
  </si>
  <si>
    <t xml:space="preserve">Savienojums  : caurulei ar ārējo diametru 200mm </t>
  </si>
  <si>
    <t xml:space="preserve">Savienojums  : caurulei ar ārējo diametru 250mm </t>
  </si>
  <si>
    <t xml:space="preserve">Savienojums  : caurulei ar ārējo diametru 315mm </t>
  </si>
  <si>
    <t xml:space="preserve">Šķērsojumi (darbojās vai periodiski darbojās) ar sadzīves kanalizācijas cauruli diametrā no 160mm - 315mm </t>
  </si>
  <si>
    <t>Augstsprieguma kabelis</t>
  </si>
  <si>
    <t>ŪDENSAPGĀDE UN KANALIZĀCIJAS IZBŪVE</t>
  </si>
  <si>
    <r>
      <t xml:space="preserve">Sadzīves notekūdeņu PP caurules (8kN/m2) rekonstrukcija būvgrāvī ar </t>
    </r>
    <r>
      <rPr>
        <b/>
        <i/>
        <u val="single"/>
        <sz val="10"/>
        <rFont val="Arial Narrow"/>
        <family val="2"/>
      </rPr>
      <t>atklāto tranšejas metodi</t>
    </r>
    <r>
      <rPr>
        <b/>
        <i/>
        <sz val="10"/>
        <rFont val="Arial Narrow"/>
        <family val="2"/>
      </rPr>
      <t xml:space="preserve">- ieskaitot izlīdzinošo kārtu, apbērumu, tranšejas aizbēršanu, </t>
    </r>
    <r>
      <rPr>
        <b/>
        <i/>
        <u val="single"/>
        <sz val="10"/>
        <rFont val="Arial Narrow"/>
        <family val="2"/>
      </rPr>
      <t>pārpumpēšanu</t>
    </r>
    <r>
      <rPr>
        <b/>
        <i/>
        <sz val="10"/>
        <rFont val="Arial Narrow"/>
        <family val="2"/>
      </rPr>
      <t xml:space="preserve"> un pārbaudi</t>
    </r>
  </si>
  <si>
    <r>
      <t xml:space="preserve">Sadzīves notekūdeņu plastmasas caurules PE, PN10 rekonstrukcija ar </t>
    </r>
    <r>
      <rPr>
        <b/>
        <i/>
        <u val="single"/>
        <sz val="10"/>
        <rFont val="Arial Narrow"/>
        <family val="2"/>
      </rPr>
      <t>beztranšejas metodi</t>
    </r>
    <r>
      <rPr>
        <b/>
        <i/>
        <sz val="10"/>
        <rFont val="Arial Narrow"/>
        <family val="2"/>
      </rPr>
      <t xml:space="preserve"> - ieskaitot  </t>
    </r>
    <r>
      <rPr>
        <b/>
        <i/>
        <u val="single"/>
        <sz val="10"/>
        <rFont val="Arial Narrow"/>
        <family val="2"/>
      </rPr>
      <t>pārpumpēšanu</t>
    </r>
    <r>
      <rPr>
        <b/>
        <i/>
        <sz val="10"/>
        <rFont val="Arial Narrow"/>
        <family val="2"/>
      </rPr>
      <t xml:space="preserve"> un pārbaudi</t>
    </r>
  </si>
  <si>
    <r>
      <t>Līkums 45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 : caurulei ar ārējo diametru 160mm</t>
    </r>
  </si>
  <si>
    <r>
      <t>Līkums 45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 : caurulei ar ārējo diametru 200mm</t>
    </r>
  </si>
  <si>
    <r>
      <t>Līkums 90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 : caurulei ar ārējo diametru 160mm</t>
    </r>
  </si>
  <si>
    <r>
      <t>Līkums 90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 : caurulei ar ārējo diametru 200mm</t>
    </r>
  </si>
  <si>
    <r>
      <t>Trejgabals 45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: caurulei ar ārējo diametru 160/160mm</t>
    </r>
  </si>
  <si>
    <r>
      <t>Trejgabals 45</t>
    </r>
    <r>
      <rPr>
        <i/>
        <vertAlign val="superscript"/>
        <sz val="10"/>
        <color indexed="8"/>
        <rFont val="Arial Narrow"/>
        <family val="2"/>
      </rPr>
      <t>0</t>
    </r>
    <r>
      <rPr>
        <i/>
        <sz val="10"/>
        <color indexed="8"/>
        <rFont val="Arial Narrow"/>
        <family val="2"/>
      </rPr>
      <t xml:space="preserve"> : caurulei ar ārējo diametru 200/200mm</t>
    </r>
  </si>
  <si>
    <t>21.1.1</t>
  </si>
  <si>
    <t>21.2.1</t>
  </si>
  <si>
    <t>21.3</t>
  </si>
  <si>
    <t>21.3.1</t>
  </si>
  <si>
    <t>21.3.2</t>
  </si>
  <si>
    <t>21.4</t>
  </si>
  <si>
    <t>21.4.1</t>
  </si>
  <si>
    <t>21.4.2</t>
  </si>
  <si>
    <t>21.5</t>
  </si>
  <si>
    <t>21.5.1</t>
  </si>
  <si>
    <t>21.5.2</t>
  </si>
  <si>
    <t>21.6</t>
  </si>
  <si>
    <t>21.6.1</t>
  </si>
  <si>
    <t>21.7</t>
  </si>
  <si>
    <t>21.7.1</t>
  </si>
  <si>
    <t>22.1.1</t>
  </si>
  <si>
    <t>22.1.2</t>
  </si>
  <si>
    <t>22.1.3</t>
  </si>
  <si>
    <t>22.1.4</t>
  </si>
  <si>
    <t>22.1.5</t>
  </si>
  <si>
    <t>22.7.2</t>
  </si>
  <si>
    <t>22.7.1</t>
  </si>
  <si>
    <t>22.7</t>
  </si>
  <si>
    <t>22.6.1</t>
  </si>
  <si>
    <t>22.6</t>
  </si>
  <si>
    <t>22.5.1</t>
  </si>
  <si>
    <t>22.5</t>
  </si>
  <si>
    <t>22.4.2</t>
  </si>
  <si>
    <t>22.4.1</t>
  </si>
  <si>
    <t>22.4</t>
  </si>
  <si>
    <t>22.3.4</t>
  </si>
  <si>
    <t>22.3.3</t>
  </si>
  <si>
    <t>22.3.2</t>
  </si>
  <si>
    <t>22.3.1</t>
  </si>
  <si>
    <t>22.3</t>
  </si>
  <si>
    <t>22.2.3</t>
  </si>
  <si>
    <t>22.2.2</t>
  </si>
  <si>
    <t>22.2.1</t>
  </si>
  <si>
    <t>22.2</t>
  </si>
  <si>
    <t>24.1.1</t>
  </si>
  <si>
    <t>24.1.2</t>
  </si>
  <si>
    <t>24.1.3</t>
  </si>
  <si>
    <t>25.1.1</t>
  </si>
  <si>
    <t>26.1.1</t>
  </si>
  <si>
    <t>26.1.2</t>
  </si>
  <si>
    <t>26.2.1</t>
  </si>
  <si>
    <t>26.3.1</t>
  </si>
  <si>
    <t>26.3.2</t>
  </si>
  <si>
    <t>26.4.1</t>
  </si>
  <si>
    <t>26.5.1</t>
  </si>
  <si>
    <t>26.6.1</t>
  </si>
  <si>
    <t>26.7.1</t>
  </si>
  <si>
    <t>26.7.2</t>
  </si>
  <si>
    <t>26.7.3</t>
  </si>
  <si>
    <t>27</t>
  </si>
  <si>
    <t>27.1</t>
  </si>
  <si>
    <t>27.1.1</t>
  </si>
  <si>
    <t>27.1.2</t>
  </si>
  <si>
    <t>27.2</t>
  </si>
  <si>
    <t>27.2.1</t>
  </si>
  <si>
    <t>27.3</t>
  </si>
  <si>
    <t>27.3.1</t>
  </si>
  <si>
    <t>27.4</t>
  </si>
  <si>
    <t>27.4.1</t>
  </si>
  <si>
    <t>27.4.2</t>
  </si>
  <si>
    <t>27.5</t>
  </si>
  <si>
    <t>27.5.1</t>
  </si>
  <si>
    <t>27.5.2</t>
  </si>
  <si>
    <t>27.6</t>
  </si>
  <si>
    <t>27.6.1</t>
  </si>
  <si>
    <t>28</t>
  </si>
  <si>
    <t>28.1</t>
  </si>
  <si>
    <t>28.1.1</t>
  </si>
  <si>
    <t>28.1.2</t>
  </si>
  <si>
    <t>28.1.3</t>
  </si>
  <si>
    <t>28.1.4</t>
  </si>
  <si>
    <t>29</t>
  </si>
  <si>
    <t>30</t>
  </si>
  <si>
    <t>30.1</t>
  </si>
  <si>
    <t>30.1.1</t>
  </si>
  <si>
    <t>30.1.2</t>
  </si>
  <si>
    <t>30.2</t>
  </si>
  <si>
    <t>30.2.1</t>
  </si>
  <si>
    <t>30.2.2</t>
  </si>
  <si>
    <t>30.2.3</t>
  </si>
  <si>
    <t>31</t>
  </si>
  <si>
    <t>31.1</t>
  </si>
  <si>
    <t>31.1.1</t>
  </si>
  <si>
    <t>32</t>
  </si>
  <si>
    <t>32.1</t>
  </si>
  <si>
    <t>33</t>
  </si>
  <si>
    <t>32.1.1</t>
  </si>
  <si>
    <t>32.1.2</t>
  </si>
  <si>
    <t>32.1.3</t>
  </si>
  <si>
    <t>32.1.4</t>
  </si>
  <si>
    <t>32.1.5</t>
  </si>
  <si>
    <t>33.1</t>
  </si>
  <si>
    <t>33.1.1</t>
  </si>
  <si>
    <t>33.1.2</t>
  </si>
  <si>
    <t>33.1.3</t>
  </si>
  <si>
    <t>Uzņēmējs var piedāvāt citu firmu analogus materiālus. To pielietošana līguma izpildē ir jāsaskaņo ar pasūtītāju un projekta autoru.</t>
  </si>
  <si>
    <t>Pasūtījuma numurs Nr.: iepirkuma procedūra "Madonas pilsētas Saules ielas (posmā no Rīgas ielai līdz Rūpniecības ielai) rekonstrukcijas būvdarbu izpilde", identifikācijas numurs MNP2012/16_ERAF.</t>
  </si>
  <si>
    <t>Līguma pielikums Nr.4 "Darbu daudzumu saraksti"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</si>
</sst>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  <numFmt numFmtId="189" formatCode="0.000"/>
    <numFmt numFmtId="190" formatCode="0.0000"/>
    <numFmt numFmtId="191" formatCode="0.00_ ;[Red]\-0.00\ "/>
    <numFmt numFmtId="192" formatCode="0.000_ ;[Red]\-0.000\ "/>
    <numFmt numFmtId="193" formatCode="0.0_ ;[Red]\-0.0\ "/>
    <numFmt numFmtId="194" formatCode="0_ ;[Red]\-0\ "/>
    <numFmt numFmtId="195" formatCode="0.0000_ ;[Red]\-0.0000\ "/>
    <numFmt numFmtId="196" formatCode="0.00000"/>
    <numFmt numFmtId="197" formatCode="&quot;Ls&quot;\ #,##0_);\(&quot;Ls&quot;\ #,##0\)"/>
    <numFmt numFmtId="198" formatCode="&quot;Ls&quot;\ #,##0_);[Red]\(&quot;Ls&quot;\ #,##0\)"/>
    <numFmt numFmtId="199" formatCode="&quot;Ls&quot;\ #,##0.00_);\(&quot;Ls&quot;\ #,##0.00\)"/>
    <numFmt numFmtId="200" formatCode="&quot;Ls&quot;\ #,##0.00_);[Red]\(&quot;Ls&quot;\ #,##0.00\)"/>
    <numFmt numFmtId="201" formatCode="_(&quot;Ls&quot;\ * #,##0_);_(&quot;Ls&quot;\ * \(#,##0\);_(&quot;Ls&quot;\ * &quot;-&quot;_);_(@_)"/>
    <numFmt numFmtId="202" formatCode="_(&quot;Ls&quot;\ * #,##0.00_);_(&quot;Ls&quot;\ * \(#,##0.00\);_(&quot;Ls&quot;\ 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"/>
    <numFmt numFmtId="208" formatCode="&quot;Ls&quot;\ #,##0.00"/>
    <numFmt numFmtId="209" formatCode="#,##0.00000"/>
    <numFmt numFmtId="210" formatCode="[$-426]dddd\,\ yyyy&quot;. gada &quot;d\.\ mmmm"/>
    <numFmt numFmtId="211" formatCode="0.00000_ ;[Red]\-0.00000\ "/>
    <numFmt numFmtId="212" formatCode="0.000000_ ;[Red]\-0.000000\ "/>
    <numFmt numFmtId="213" formatCode="0.0000000_ ;[Red]\-0.0000000\ "/>
    <numFmt numFmtId="214" formatCode="0.00000000_ ;[Red]\-0.00000000\ "/>
    <numFmt numFmtId="215" formatCode="0.000000000_ ;[Red]\-0.000000000\ "/>
    <numFmt numFmtId="216" formatCode="0.0000000000_ ;[Red]\-0.0000000000\ "/>
    <numFmt numFmtId="217" formatCode="."/>
    <numFmt numFmtId="218" formatCode="0.00000000000000000000"/>
    <numFmt numFmtId="219" formatCode="#,##0.000"/>
    <numFmt numFmtId="220" formatCode="#\+#0.00"/>
    <numFmt numFmtId="221" formatCode="##\+#0"/>
    <numFmt numFmtId="222" formatCode="#00\+#00.00"/>
    <numFmt numFmtId="223" formatCode="#00\+#00"/>
    <numFmt numFmtId="224" formatCode="#00\+#0.00"/>
    <numFmt numFmtId="225" formatCode="#,##0.0"/>
  </numFmts>
  <fonts count="58">
    <font>
      <sz val="10"/>
      <name val="Arial"/>
      <family val="0"/>
    </font>
    <font>
      <i/>
      <sz val="10"/>
      <name val="Arial Narrow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b/>
      <i/>
      <sz val="10"/>
      <color indexed="9"/>
      <name val="Arial Narrow"/>
      <family val="2"/>
    </font>
    <font>
      <i/>
      <sz val="10"/>
      <color indexed="62"/>
      <name val="Arial Narrow"/>
      <family val="2"/>
    </font>
    <font>
      <i/>
      <sz val="10"/>
      <color indexed="18"/>
      <name val="Arial Narrow"/>
      <family val="2"/>
    </font>
    <font>
      <i/>
      <sz val="10"/>
      <color indexed="8"/>
      <name val="Arial Narrow"/>
      <family val="2"/>
    </font>
    <font>
      <i/>
      <vertAlign val="superscript"/>
      <sz val="10"/>
      <color indexed="8"/>
      <name val="Arial Narrow"/>
      <family val="2"/>
    </font>
    <font>
      <i/>
      <sz val="10"/>
      <color indexed="12"/>
      <name val="Arial Narrow"/>
      <family val="2"/>
    </font>
    <font>
      <i/>
      <sz val="11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i/>
      <u val="single"/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theme="1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9C0006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center" wrapText="1"/>
    </xf>
    <xf numFmtId="0" fontId="0" fillId="0" borderId="0" xfId="50" applyFont="1" applyFill="1" applyBorder="1">
      <alignment/>
      <protection/>
    </xf>
    <xf numFmtId="49" fontId="5" fillId="0" borderId="0" xfId="50" applyNumberFormat="1" applyFont="1" applyFill="1" applyBorder="1" applyAlignment="1">
      <alignment horizontal="right"/>
      <protection/>
    </xf>
    <xf numFmtId="0" fontId="5" fillId="0" borderId="0" xfId="50" applyFont="1" applyFill="1" applyBorder="1" applyAlignment="1">
      <alignment horizontal="left"/>
      <protection/>
    </xf>
    <xf numFmtId="0" fontId="5" fillId="0" borderId="0" xfId="50" applyNumberFormat="1" applyFont="1" applyFill="1" applyBorder="1" applyAlignment="1">
      <alignment horizontal="center"/>
      <protection/>
    </xf>
    <xf numFmtId="49" fontId="0" fillId="0" borderId="0" xfId="50" applyNumberFormat="1" applyFont="1" applyFill="1" applyBorder="1" applyAlignment="1">
      <alignment horizontal="right"/>
      <protection/>
    </xf>
    <xf numFmtId="0" fontId="0" fillId="0" borderId="0" xfId="50" applyFont="1" applyFill="1" applyBorder="1" applyAlignment="1">
      <alignment horizontal="left"/>
      <protection/>
    </xf>
    <xf numFmtId="0" fontId="0" fillId="0" borderId="0" xfId="50" applyNumberFormat="1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" fillId="33" borderId="10" xfId="53" applyFont="1" applyFill="1" applyBorder="1" applyAlignment="1" applyProtection="1">
      <alignment horizontal="center" vertical="center"/>
      <protection locked="0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49" fontId="1" fillId="0" borderId="0" xfId="50" applyNumberFormat="1" applyFont="1" applyFill="1" applyBorder="1" applyAlignment="1">
      <alignment horizontal="right"/>
      <protection/>
    </xf>
    <xf numFmtId="0" fontId="1" fillId="0" borderId="0" xfId="50" applyFont="1" applyFill="1" applyBorder="1" applyAlignment="1">
      <alignment horizontal="left"/>
      <protection/>
    </xf>
    <xf numFmtId="0" fontId="1" fillId="0" borderId="0" xfId="50" applyNumberFormat="1" applyFont="1" applyFill="1" applyBorder="1" applyAlignment="1">
      <alignment horizontal="center"/>
      <protection/>
    </xf>
    <xf numFmtId="49" fontId="1" fillId="33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top" wrapText="1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left" vertical="top" wrapText="1"/>
    </xf>
    <xf numFmtId="2" fontId="5" fillId="0" borderId="0" xfId="50" applyNumberFormat="1" applyFont="1" applyFill="1" applyBorder="1" applyAlignment="1">
      <alignment horizontal="right"/>
      <protection/>
    </xf>
    <xf numFmtId="0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2" fontId="6" fillId="0" borderId="10" xfId="50" applyNumberFormat="1" applyFont="1" applyFill="1" applyBorder="1" applyAlignment="1">
      <alignment horizontal="right"/>
      <protection/>
    </xf>
    <xf numFmtId="2" fontId="1" fillId="0" borderId="0" xfId="50" applyNumberFormat="1" applyFont="1" applyFill="1" applyBorder="1" applyAlignment="1">
      <alignment horizontal="right"/>
      <protection/>
    </xf>
    <xf numFmtId="2" fontId="0" fillId="0" borderId="0" xfId="50" applyNumberFormat="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6" fillId="34" borderId="11" xfId="50" applyNumberFormat="1" applyFont="1" applyFill="1" applyBorder="1" applyAlignment="1">
      <alignment horizontal="center"/>
      <protection/>
    </xf>
    <xf numFmtId="0" fontId="6" fillId="34" borderId="10" xfId="50" applyNumberFormat="1" applyFont="1" applyFill="1" applyBorder="1" applyAlignment="1">
      <alignment horizontal="center"/>
      <protection/>
    </xf>
    <xf numFmtId="2" fontId="1" fillId="0" borderId="0" xfId="50" applyNumberFormat="1" applyFont="1" applyFill="1" applyBorder="1" applyAlignment="1">
      <alignment horizontal="center"/>
      <protection/>
    </xf>
    <xf numFmtId="49" fontId="16" fillId="33" borderId="10" xfId="0" applyNumberFormat="1" applyFont="1" applyFill="1" applyBorder="1" applyAlignment="1">
      <alignment horizontal="right" vertical="top" wrapText="1"/>
    </xf>
    <xf numFmtId="0" fontId="9" fillId="33" borderId="10" xfId="53" applyFont="1" applyFill="1" applyBorder="1" applyAlignment="1" applyProtection="1">
      <alignment horizontal="left" vertical="center" wrapText="1"/>
      <protection locked="0"/>
    </xf>
    <xf numFmtId="0" fontId="16" fillId="33" borderId="10" xfId="53" applyFont="1" applyFill="1" applyBorder="1" applyAlignment="1" applyProtection="1">
      <alignment horizontal="center" vertical="center"/>
      <protection locked="0"/>
    </xf>
    <xf numFmtId="0" fontId="16" fillId="33" borderId="10" xfId="0" applyNumberFormat="1" applyFont="1" applyFill="1" applyBorder="1" applyAlignment="1">
      <alignment horizontal="right" vertical="center"/>
    </xf>
    <xf numFmtId="2" fontId="16" fillId="33" borderId="10" xfId="0" applyNumberFormat="1" applyFont="1" applyFill="1" applyBorder="1" applyAlignment="1">
      <alignment horizontal="right" vertical="center"/>
    </xf>
    <xf numFmtId="0" fontId="16" fillId="0" borderId="0" xfId="50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50" applyFont="1" applyFill="1" applyBorder="1" applyAlignment="1">
      <alignment/>
      <protection/>
    </xf>
    <xf numFmtId="49" fontId="10" fillId="35" borderId="10" xfId="50" applyNumberFormat="1" applyFont="1" applyFill="1" applyBorder="1" applyAlignment="1">
      <alignment horizontal="right" wrapText="1"/>
      <protection/>
    </xf>
    <xf numFmtId="0" fontId="10" fillId="35" borderId="10" xfId="50" applyFont="1" applyFill="1" applyBorder="1" applyAlignment="1">
      <alignment horizontal="center" wrapText="1"/>
      <protection/>
    </xf>
    <xf numFmtId="0" fontId="10" fillId="35" borderId="10" xfId="50" applyNumberFormat="1" applyFont="1" applyFill="1" applyBorder="1" applyAlignment="1">
      <alignment horizontal="center" wrapText="1"/>
      <protection/>
    </xf>
    <xf numFmtId="2" fontId="10" fillId="35" borderId="10" xfId="50" applyNumberFormat="1" applyFont="1" applyFill="1" applyBorder="1" applyAlignment="1">
      <alignment horizontal="center" wrapText="1"/>
      <protection/>
    </xf>
    <xf numFmtId="2" fontId="10" fillId="35" borderId="10" xfId="54" applyNumberFormat="1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8" fillId="34" borderId="10" xfId="50" applyFont="1" applyFill="1" applyBorder="1" applyAlignment="1">
      <alignment horizontal="center"/>
      <protection/>
    </xf>
    <xf numFmtId="0" fontId="8" fillId="34" borderId="10" xfId="50" applyNumberFormat="1" applyFont="1" applyFill="1" applyBorder="1" applyAlignment="1">
      <alignment horizontal="center"/>
      <protection/>
    </xf>
    <xf numFmtId="49" fontId="8" fillId="34" borderId="10" xfId="50" applyNumberFormat="1" applyFont="1" applyFill="1" applyBorder="1" applyAlignment="1">
      <alignment horizontal="center"/>
      <protection/>
    </xf>
    <xf numFmtId="49" fontId="10" fillId="35" borderId="10" xfId="50" applyNumberFormat="1" applyFont="1" applyFill="1" applyBorder="1" applyAlignment="1">
      <alignment horizontal="center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49" fontId="6" fillId="34" borderId="10" xfId="50" applyNumberFormat="1" applyFont="1" applyFill="1" applyBorder="1" applyAlignment="1">
      <alignment horizontal="center"/>
      <protection/>
    </xf>
    <xf numFmtId="0" fontId="6" fillId="34" borderId="10" xfId="50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50" applyFont="1" applyFill="1" applyBorder="1">
      <alignment/>
      <protection/>
    </xf>
    <xf numFmtId="188" fontId="1" fillId="33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center"/>
    </xf>
    <xf numFmtId="188" fontId="5" fillId="0" borderId="0" xfId="50" applyNumberFormat="1" applyFont="1" applyFill="1" applyBorder="1" applyAlignment="1">
      <alignment horizontal="center"/>
      <protection/>
    </xf>
    <xf numFmtId="188" fontId="10" fillId="35" borderId="10" xfId="50" applyNumberFormat="1" applyFont="1" applyFill="1" applyBorder="1" applyAlignment="1">
      <alignment horizontal="center" wrapText="1"/>
      <protection/>
    </xf>
    <xf numFmtId="188" fontId="1" fillId="0" borderId="10" xfId="0" applyNumberFormat="1" applyFont="1" applyFill="1" applyBorder="1" applyAlignment="1">
      <alignment horizontal="center" vertical="top"/>
    </xf>
    <xf numFmtId="188" fontId="16" fillId="33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/>
    </xf>
    <xf numFmtId="188" fontId="1" fillId="0" borderId="0" xfId="50" applyNumberFormat="1" applyFont="1" applyFill="1" applyBorder="1" applyAlignment="1">
      <alignment horizontal="center"/>
      <protection/>
    </xf>
    <xf numFmtId="188" fontId="0" fillId="0" borderId="0" xfId="50" applyNumberFormat="1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wrapText="1"/>
      <protection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2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6" fillId="0" borderId="10" xfId="0" applyNumberFormat="1" applyFont="1" applyFill="1" applyBorder="1" applyAlignment="1">
      <alignment horizontal="right"/>
    </xf>
    <xf numFmtId="2" fontId="2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2" fontId="17" fillId="0" borderId="0" xfId="0" applyNumberFormat="1" applyFont="1" applyFill="1" applyAlignment="1">
      <alignment horizontal="center" vertical="center"/>
    </xf>
    <xf numFmtId="0" fontId="6" fillId="34" borderId="10" xfId="50" applyFont="1" applyFill="1" applyBorder="1" applyAlignment="1">
      <alignment horizontal="right"/>
      <protection/>
    </xf>
    <xf numFmtId="0" fontId="6" fillId="34" borderId="10" xfId="50" applyNumberFormat="1" applyFont="1" applyFill="1" applyBorder="1" applyAlignment="1">
      <alignment horizontal="right"/>
      <protection/>
    </xf>
    <xf numFmtId="0" fontId="6" fillId="34" borderId="11" xfId="50" applyFont="1" applyFill="1" applyBorder="1" applyAlignment="1">
      <alignment horizontal="right"/>
      <protection/>
    </xf>
    <xf numFmtId="2" fontId="17" fillId="0" borderId="0" xfId="0" applyNumberFormat="1" applyFont="1" applyFill="1" applyAlignment="1">
      <alignment horizontal="center" vertical="center" wrapText="1"/>
    </xf>
  </cellXfs>
  <cellStyles count="54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 2 2" xfId="51"/>
    <cellStyle name="Normal 3" xfId="52"/>
    <cellStyle name="Normal_SandisP_rem_07" xfId="53"/>
    <cellStyle name="Normal_Sheet1 2" xfId="54"/>
    <cellStyle name="Nosaukums" xfId="55"/>
    <cellStyle name="Pārbaudes šūna" xfId="56"/>
    <cellStyle name="Paskaidrojošs teksts" xfId="57"/>
    <cellStyle name="Piezīme" xfId="58"/>
    <cellStyle name="Percent" xfId="59"/>
    <cellStyle name="Saistītā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Projects\Vert.lik.ta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t.Tab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4"/>
  <sheetViews>
    <sheetView view="pageLayout" zoomScale="90" zoomScalePageLayoutView="90" workbookViewId="0" topLeftCell="A1">
      <selection activeCell="B17" sqref="B17"/>
    </sheetView>
  </sheetViews>
  <sheetFormatPr defaultColWidth="9.140625" defaultRowHeight="12.75" customHeight="1"/>
  <cols>
    <col min="1" max="1" width="14.00390625" style="10" customWidth="1"/>
    <col min="2" max="2" width="68.57421875" style="6" customWidth="1"/>
    <col min="3" max="3" width="7.421875" style="12" customWidth="1"/>
    <col min="4" max="4" width="11.57421875" style="113" customWidth="1"/>
    <col min="5" max="5" width="13.8515625" style="58" customWidth="1"/>
    <col min="6" max="6" width="15.00390625" style="58" customWidth="1"/>
    <col min="7" max="7" width="9.140625" style="6" customWidth="1"/>
    <col min="8" max="8" width="29.00390625" style="6" customWidth="1"/>
    <col min="9" max="9" width="9.140625" style="6" customWidth="1"/>
    <col min="10" max="10" width="16.8515625" style="6" customWidth="1"/>
    <col min="11" max="16384" width="9.140625" style="6" customWidth="1"/>
  </cols>
  <sheetData>
    <row r="1" spans="4:5" ht="12.75" customHeight="1">
      <c r="D1" s="6"/>
      <c r="E1" s="113" t="s">
        <v>1187</v>
      </c>
    </row>
    <row r="3" spans="1:6" ht="12.75" customHeight="1">
      <c r="A3" s="146" t="s">
        <v>630</v>
      </c>
      <c r="B3" s="146"/>
      <c r="C3" s="146"/>
      <c r="D3" s="146"/>
      <c r="E3" s="146"/>
      <c r="F3" s="146"/>
    </row>
    <row r="4" spans="1:6" ht="12.75" customHeight="1">
      <c r="A4" s="118"/>
      <c r="B4" s="118"/>
      <c r="C4" s="118"/>
      <c r="D4" s="118"/>
      <c r="E4" s="118"/>
      <c r="F4" s="118"/>
    </row>
    <row r="5" spans="1:6" ht="15.75" customHeight="1">
      <c r="A5" s="118"/>
      <c r="B5" s="119" t="s">
        <v>627</v>
      </c>
      <c r="C5" s="118"/>
      <c r="D5" s="118"/>
      <c r="E5" s="118"/>
      <c r="F5" s="118"/>
    </row>
    <row r="6" spans="1:6" ht="16.5" customHeight="1">
      <c r="A6" s="118"/>
      <c r="B6" s="119" t="s">
        <v>628</v>
      </c>
      <c r="C6" s="118"/>
      <c r="D6" s="118"/>
      <c r="E6" s="118"/>
      <c r="F6" s="118"/>
    </row>
    <row r="7" spans="1:6" ht="33" customHeight="1">
      <c r="A7" s="118"/>
      <c r="B7" s="144" t="s">
        <v>1186</v>
      </c>
      <c r="C7" s="145"/>
      <c r="D7" s="145"/>
      <c r="E7" s="145"/>
      <c r="F7" s="145"/>
    </row>
    <row r="8" spans="1:6" ht="12.75" customHeight="1">
      <c r="A8" s="118"/>
      <c r="B8" s="118"/>
      <c r="C8" s="118"/>
      <c r="D8" s="118"/>
      <c r="E8" s="118"/>
      <c r="F8" s="118"/>
    </row>
    <row r="9" spans="1:6" ht="19.5" customHeight="1">
      <c r="A9" s="118"/>
      <c r="B9" s="119" t="s">
        <v>629</v>
      </c>
      <c r="C9" s="118"/>
      <c r="D9" s="118"/>
      <c r="E9" s="118"/>
      <c r="F9" s="118"/>
    </row>
    <row r="10" spans="1:6" s="13" customFormat="1" ht="26.25" customHeight="1">
      <c r="A10" s="7"/>
      <c r="B10" s="8"/>
      <c r="C10" s="9"/>
      <c r="D10" s="107"/>
      <c r="E10" s="49"/>
      <c r="F10" s="49"/>
    </row>
    <row r="11" spans="1:6" s="13" customFormat="1" ht="12.75" customHeight="1">
      <c r="A11" s="73" t="s">
        <v>724</v>
      </c>
      <c r="B11" s="74" t="s">
        <v>725</v>
      </c>
      <c r="C11" s="75" t="s">
        <v>726</v>
      </c>
      <c r="D11" s="108" t="s">
        <v>727</v>
      </c>
      <c r="E11" s="76" t="s">
        <v>728</v>
      </c>
      <c r="F11" s="77" t="s">
        <v>747</v>
      </c>
    </row>
    <row r="12" spans="1:6" s="13" customFormat="1" ht="13.5">
      <c r="A12" s="84">
        <v>1</v>
      </c>
      <c r="B12" s="82">
        <v>2</v>
      </c>
      <c r="C12" s="82">
        <v>3</v>
      </c>
      <c r="D12" s="82">
        <v>4</v>
      </c>
      <c r="E12" s="83">
        <v>5</v>
      </c>
      <c r="F12" s="83">
        <v>6</v>
      </c>
    </row>
    <row r="13" spans="1:6" s="13" customFormat="1" ht="12.75">
      <c r="A13" s="42"/>
      <c r="B13" s="32" t="s">
        <v>952</v>
      </c>
      <c r="C13" s="25"/>
      <c r="D13" s="104"/>
      <c r="E13" s="50"/>
      <c r="F13" s="51"/>
    </row>
    <row r="14" spans="1:6" s="13" customFormat="1" ht="12.75">
      <c r="A14" s="1" t="s">
        <v>748</v>
      </c>
      <c r="B14" s="14" t="s">
        <v>749</v>
      </c>
      <c r="C14" s="15"/>
      <c r="D14" s="106"/>
      <c r="E14" s="52"/>
      <c r="F14" s="52"/>
    </row>
    <row r="15" spans="1:6" s="13" customFormat="1" ht="12.75">
      <c r="A15" s="1" t="s">
        <v>750</v>
      </c>
      <c r="B15" s="2" t="s">
        <v>782</v>
      </c>
      <c r="C15" s="4" t="s">
        <v>751</v>
      </c>
      <c r="D15" s="106">
        <v>1.22</v>
      </c>
      <c r="E15" s="52"/>
      <c r="F15" s="52"/>
    </row>
    <row r="16" spans="1:6" s="13" customFormat="1" ht="12.75">
      <c r="A16" s="1" t="s">
        <v>752</v>
      </c>
      <c r="B16" s="2" t="s">
        <v>783</v>
      </c>
      <c r="C16" s="4" t="s">
        <v>735</v>
      </c>
      <c r="D16" s="106">
        <v>14</v>
      </c>
      <c r="E16" s="52"/>
      <c r="F16" s="52"/>
    </row>
    <row r="17" spans="1:6" s="13" customFormat="1" ht="12.75">
      <c r="A17" s="1" t="s">
        <v>716</v>
      </c>
      <c r="B17" s="2" t="s">
        <v>784</v>
      </c>
      <c r="C17" s="4" t="s">
        <v>753</v>
      </c>
      <c r="D17" s="106">
        <v>147</v>
      </c>
      <c r="E17" s="52"/>
      <c r="F17" s="52"/>
    </row>
    <row r="18" spans="1:6" s="115" customFormat="1" ht="12.75">
      <c r="A18" s="1" t="s">
        <v>754</v>
      </c>
      <c r="B18" s="2" t="s">
        <v>781</v>
      </c>
      <c r="C18" s="4" t="s">
        <v>736</v>
      </c>
      <c r="D18" s="106">
        <f>2207+325+300+146</f>
        <v>2978</v>
      </c>
      <c r="E18" s="52"/>
      <c r="F18" s="52"/>
    </row>
    <row r="19" spans="1:6" s="13" customFormat="1" ht="25.5">
      <c r="A19" s="116" t="s">
        <v>648</v>
      </c>
      <c r="B19" s="17" t="s">
        <v>625</v>
      </c>
      <c r="C19" s="16" t="s">
        <v>753</v>
      </c>
      <c r="D19" s="60">
        <f>14025+2480+1530+399</f>
        <v>18434</v>
      </c>
      <c r="E19" s="55"/>
      <c r="F19" s="55"/>
    </row>
    <row r="20" spans="1:6" s="13" customFormat="1" ht="12.75">
      <c r="A20" s="1" t="s">
        <v>649</v>
      </c>
      <c r="B20" s="2" t="s">
        <v>785</v>
      </c>
      <c r="C20" s="4" t="s">
        <v>753</v>
      </c>
      <c r="D20" s="106">
        <f>1548</f>
        <v>1548</v>
      </c>
      <c r="E20" s="52"/>
      <c r="F20" s="52"/>
    </row>
    <row r="21" spans="1:6" s="13" customFormat="1" ht="12.75">
      <c r="A21" s="1" t="s">
        <v>763</v>
      </c>
      <c r="B21" s="2" t="s">
        <v>786</v>
      </c>
      <c r="C21" s="4" t="s">
        <v>753</v>
      </c>
      <c r="D21" s="106">
        <f>165+180</f>
        <v>345</v>
      </c>
      <c r="E21" s="52"/>
      <c r="F21" s="52"/>
    </row>
    <row r="22" spans="1:6" s="13" customFormat="1" ht="12.75">
      <c r="A22" s="1" t="s">
        <v>710</v>
      </c>
      <c r="B22" s="2" t="s">
        <v>787</v>
      </c>
      <c r="C22" s="4" t="s">
        <v>753</v>
      </c>
      <c r="D22" s="106">
        <f>1950+189</f>
        <v>2139</v>
      </c>
      <c r="E22" s="52"/>
      <c r="F22" s="52"/>
    </row>
    <row r="23" spans="1:6" s="13" customFormat="1" ht="12.75">
      <c r="A23" s="1" t="s">
        <v>711</v>
      </c>
      <c r="B23" s="2" t="s">
        <v>626</v>
      </c>
      <c r="C23" s="4" t="s">
        <v>753</v>
      </c>
      <c r="D23" s="106">
        <f>75+25+737+156+1507</f>
        <v>2500</v>
      </c>
      <c r="E23" s="52"/>
      <c r="F23" s="52"/>
    </row>
    <row r="24" spans="1:6" s="13" customFormat="1" ht="12.75">
      <c r="A24" s="1" t="s">
        <v>712</v>
      </c>
      <c r="B24" s="2" t="s">
        <v>788</v>
      </c>
      <c r="C24" s="4" t="s">
        <v>753</v>
      </c>
      <c r="D24" s="106">
        <v>240</v>
      </c>
      <c r="E24" s="52"/>
      <c r="F24" s="52"/>
    </row>
    <row r="25" spans="1:6" s="13" customFormat="1" ht="12.75">
      <c r="A25" s="1" t="s">
        <v>650</v>
      </c>
      <c r="B25" s="2" t="s">
        <v>789</v>
      </c>
      <c r="C25" s="4" t="s">
        <v>735</v>
      </c>
      <c r="D25" s="106">
        <v>1</v>
      </c>
      <c r="E25" s="52"/>
      <c r="F25" s="52"/>
    </row>
    <row r="26" spans="1:6" s="13" customFormat="1" ht="12.75">
      <c r="A26" s="1" t="s">
        <v>651</v>
      </c>
      <c r="B26" s="2" t="s">
        <v>790</v>
      </c>
      <c r="C26" s="4" t="s">
        <v>723</v>
      </c>
      <c r="D26" s="106">
        <v>5</v>
      </c>
      <c r="E26" s="52"/>
      <c r="F26" s="52"/>
    </row>
    <row r="27" spans="1:6" s="13" customFormat="1" ht="12.75">
      <c r="A27" s="1" t="s">
        <v>652</v>
      </c>
      <c r="B27" s="2" t="s">
        <v>791</v>
      </c>
      <c r="C27" s="4" t="s">
        <v>723</v>
      </c>
      <c r="D27" s="106">
        <v>18.4</v>
      </c>
      <c r="E27" s="52"/>
      <c r="F27" s="52"/>
    </row>
    <row r="28" spans="1:6" s="13" customFormat="1" ht="12.75">
      <c r="A28" s="1" t="s">
        <v>653</v>
      </c>
      <c r="B28" s="2" t="s">
        <v>792</v>
      </c>
      <c r="C28" s="4" t="s">
        <v>735</v>
      </c>
      <c r="D28" s="106">
        <v>50</v>
      </c>
      <c r="E28" s="52"/>
      <c r="F28" s="52"/>
    </row>
    <row r="29" spans="1:6" s="13" customFormat="1" ht="12.75">
      <c r="A29" s="1" t="s">
        <v>755</v>
      </c>
      <c r="B29" s="14" t="s">
        <v>709</v>
      </c>
      <c r="C29" s="15"/>
      <c r="D29" s="106"/>
      <c r="E29" s="52"/>
      <c r="F29" s="52"/>
    </row>
    <row r="30" spans="1:6" s="13" customFormat="1" ht="12.75">
      <c r="A30" s="1" t="s">
        <v>756</v>
      </c>
      <c r="B30" s="3" t="s">
        <v>793</v>
      </c>
      <c r="C30" s="4" t="s">
        <v>736</v>
      </c>
      <c r="D30" s="106">
        <f>15+16+17+16+55+12+17</f>
        <v>148</v>
      </c>
      <c r="E30" s="52"/>
      <c r="F30" s="52"/>
    </row>
    <row r="31" spans="1:6" s="13" customFormat="1" ht="12.75">
      <c r="A31" s="1" t="s">
        <v>713</v>
      </c>
      <c r="B31" s="3" t="s">
        <v>794</v>
      </c>
      <c r="C31" s="4" t="s">
        <v>736</v>
      </c>
      <c r="D31" s="106">
        <f>4+17+50+44+22</f>
        <v>137</v>
      </c>
      <c r="E31" s="52"/>
      <c r="F31" s="52"/>
    </row>
    <row r="32" spans="1:6" s="13" customFormat="1" ht="12.75">
      <c r="A32" s="1" t="s">
        <v>654</v>
      </c>
      <c r="B32" s="3" t="s">
        <v>795</v>
      </c>
      <c r="C32" s="4" t="s">
        <v>736</v>
      </c>
      <c r="D32" s="106">
        <f>340+180+20+770</f>
        <v>1310</v>
      </c>
      <c r="E32" s="52"/>
      <c r="F32" s="52"/>
    </row>
    <row r="33" spans="1:6" s="13" customFormat="1" ht="12.75">
      <c r="A33" s="1" t="s">
        <v>768</v>
      </c>
      <c r="B33" s="3" t="s">
        <v>796</v>
      </c>
      <c r="C33" s="4" t="s">
        <v>736</v>
      </c>
      <c r="D33" s="106">
        <f>85</f>
        <v>85</v>
      </c>
      <c r="E33" s="52"/>
      <c r="F33" s="52"/>
    </row>
    <row r="34" spans="1:6" s="13" customFormat="1" ht="12.75">
      <c r="A34" s="1" t="s">
        <v>852</v>
      </c>
      <c r="B34" s="3" t="s">
        <v>797</v>
      </c>
      <c r="C34" s="4" t="s">
        <v>736</v>
      </c>
      <c r="D34" s="106">
        <v>425</v>
      </c>
      <c r="E34" s="52"/>
      <c r="F34" s="52"/>
    </row>
    <row r="35" spans="1:6" s="13" customFormat="1" ht="12.75">
      <c r="A35" s="1" t="s">
        <v>853</v>
      </c>
      <c r="B35" s="3" t="s">
        <v>798</v>
      </c>
      <c r="C35" s="4" t="s">
        <v>735</v>
      </c>
      <c r="D35" s="106">
        <v>8</v>
      </c>
      <c r="E35" s="52"/>
      <c r="F35" s="52"/>
    </row>
    <row r="36" spans="1:6" s="13" customFormat="1" ht="12.75">
      <c r="A36" s="1" t="s">
        <v>854</v>
      </c>
      <c r="B36" s="3" t="s">
        <v>799</v>
      </c>
      <c r="C36" s="4" t="s">
        <v>735</v>
      </c>
      <c r="D36" s="106">
        <v>8</v>
      </c>
      <c r="E36" s="52"/>
      <c r="F36" s="52"/>
    </row>
    <row r="37" spans="1:6" s="13" customFormat="1" ht="12.75">
      <c r="A37" s="1" t="s">
        <v>855</v>
      </c>
      <c r="B37" s="3" t="s">
        <v>800</v>
      </c>
      <c r="C37" s="4" t="s">
        <v>735</v>
      </c>
      <c r="D37" s="106">
        <v>4</v>
      </c>
      <c r="E37" s="52"/>
      <c r="F37" s="52"/>
    </row>
    <row r="38" spans="1:6" s="13" customFormat="1" ht="12.75">
      <c r="A38" s="1" t="s">
        <v>856</v>
      </c>
      <c r="B38" s="3" t="s">
        <v>801</v>
      </c>
      <c r="C38" s="4" t="s">
        <v>735</v>
      </c>
      <c r="D38" s="106">
        <v>3</v>
      </c>
      <c r="E38" s="52"/>
      <c r="F38" s="52"/>
    </row>
    <row r="39" spans="1:6" s="13" customFormat="1" ht="12.75">
      <c r="A39" s="1" t="s">
        <v>857</v>
      </c>
      <c r="B39" s="20" t="s">
        <v>802</v>
      </c>
      <c r="C39" s="4" t="s">
        <v>735</v>
      </c>
      <c r="D39" s="106">
        <v>1</v>
      </c>
      <c r="E39" s="52"/>
      <c r="F39" s="52"/>
    </row>
    <row r="40" spans="1:6" s="13" customFormat="1" ht="12.75">
      <c r="A40" s="1" t="s">
        <v>858</v>
      </c>
      <c r="B40" s="20" t="s">
        <v>803</v>
      </c>
      <c r="C40" s="4" t="s">
        <v>735</v>
      </c>
      <c r="D40" s="106">
        <v>3</v>
      </c>
      <c r="E40" s="52"/>
      <c r="F40" s="52"/>
    </row>
    <row r="41" spans="1:6" s="13" customFormat="1" ht="12.75">
      <c r="A41" s="1" t="s">
        <v>859</v>
      </c>
      <c r="B41" s="20" t="s">
        <v>804</v>
      </c>
      <c r="C41" s="4" t="s">
        <v>735</v>
      </c>
      <c r="D41" s="106">
        <v>1</v>
      </c>
      <c r="E41" s="52"/>
      <c r="F41" s="52"/>
    </row>
    <row r="42" spans="1:6" s="13" customFormat="1" ht="12.75">
      <c r="A42" s="1" t="s">
        <v>860</v>
      </c>
      <c r="B42" s="20" t="s">
        <v>805</v>
      </c>
      <c r="C42" s="4" t="s">
        <v>736</v>
      </c>
      <c r="D42" s="106">
        <v>15</v>
      </c>
      <c r="E42" s="52"/>
      <c r="F42" s="52"/>
    </row>
    <row r="43" spans="1:6" s="13" customFormat="1" ht="12.75">
      <c r="A43" s="1" t="s">
        <v>861</v>
      </c>
      <c r="B43" s="3" t="s">
        <v>806</v>
      </c>
      <c r="C43" s="4" t="s">
        <v>736</v>
      </c>
      <c r="D43" s="106">
        <v>70</v>
      </c>
      <c r="E43" s="52"/>
      <c r="F43" s="52"/>
    </row>
    <row r="44" spans="1:6" s="13" customFormat="1" ht="12.75">
      <c r="A44" s="1" t="s">
        <v>862</v>
      </c>
      <c r="B44" s="3" t="s">
        <v>807</v>
      </c>
      <c r="C44" s="4" t="s">
        <v>736</v>
      </c>
      <c r="D44" s="106">
        <v>22</v>
      </c>
      <c r="E44" s="52"/>
      <c r="F44" s="52"/>
    </row>
    <row r="45" spans="1:6" s="13" customFormat="1" ht="12.75">
      <c r="A45" s="1" t="s">
        <v>863</v>
      </c>
      <c r="B45" s="3" t="s">
        <v>808</v>
      </c>
      <c r="C45" s="4" t="s">
        <v>736</v>
      </c>
      <c r="D45" s="106">
        <v>82</v>
      </c>
      <c r="E45" s="52"/>
      <c r="F45" s="52"/>
    </row>
    <row r="46" spans="1:6" s="13" customFormat="1" ht="12.75">
      <c r="A46" s="1" t="s">
        <v>864</v>
      </c>
      <c r="B46" s="3" t="s">
        <v>809</v>
      </c>
      <c r="C46" s="4" t="s">
        <v>735</v>
      </c>
      <c r="D46" s="106">
        <v>2</v>
      </c>
      <c r="E46" s="52"/>
      <c r="F46" s="52"/>
    </row>
    <row r="47" spans="1:6" s="13" customFormat="1" ht="12.75">
      <c r="A47" s="1" t="s">
        <v>717</v>
      </c>
      <c r="B47" s="14" t="s">
        <v>720</v>
      </c>
      <c r="C47" s="15"/>
      <c r="D47" s="106"/>
      <c r="E47" s="52"/>
      <c r="F47" s="52"/>
    </row>
    <row r="48" spans="1:6" s="13" customFormat="1" ht="12.75">
      <c r="A48" s="1" t="s">
        <v>655</v>
      </c>
      <c r="B48" s="2" t="s">
        <v>810</v>
      </c>
      <c r="C48" s="4" t="s">
        <v>723</v>
      </c>
      <c r="D48" s="106">
        <f>300+188+980+506+2608+279</f>
        <v>4861</v>
      </c>
      <c r="E48" s="52"/>
      <c r="F48" s="52"/>
    </row>
    <row r="49" spans="1:6" s="13" customFormat="1" ht="12.75">
      <c r="A49" s="1" t="s">
        <v>706</v>
      </c>
      <c r="B49" s="2" t="s">
        <v>811</v>
      </c>
      <c r="C49" s="4" t="s">
        <v>753</v>
      </c>
      <c r="D49" s="106">
        <f>D59+D71</f>
        <v>16115</v>
      </c>
      <c r="E49" s="52"/>
      <c r="F49" s="52"/>
    </row>
    <row r="50" spans="1:6" s="13" customFormat="1" ht="12.75">
      <c r="A50" s="1" t="s">
        <v>707</v>
      </c>
      <c r="B50" s="2" t="s">
        <v>812</v>
      </c>
      <c r="C50" s="4" t="s">
        <v>753</v>
      </c>
      <c r="D50" s="106">
        <f>530+1478+140+280</f>
        <v>2428</v>
      </c>
      <c r="E50" s="52"/>
      <c r="F50" s="52"/>
    </row>
    <row r="51" spans="1:6" s="13" customFormat="1" ht="12.75">
      <c r="A51" s="1" t="s">
        <v>769</v>
      </c>
      <c r="B51" s="2" t="s">
        <v>813</v>
      </c>
      <c r="C51" s="4" t="s">
        <v>753</v>
      </c>
      <c r="D51" s="106">
        <f>1180+1157</f>
        <v>2337</v>
      </c>
      <c r="E51" s="52"/>
      <c r="F51" s="52"/>
    </row>
    <row r="52" spans="1:6" s="13" customFormat="1" ht="12.75">
      <c r="A52" s="1" t="s">
        <v>719</v>
      </c>
      <c r="B52" s="14" t="s">
        <v>814</v>
      </c>
      <c r="C52" s="15"/>
      <c r="D52" s="106"/>
      <c r="E52" s="52"/>
      <c r="F52" s="52"/>
    </row>
    <row r="53" spans="1:6" s="13" customFormat="1" ht="12.75">
      <c r="A53" s="1" t="s">
        <v>721</v>
      </c>
      <c r="B53" s="2" t="s">
        <v>815</v>
      </c>
      <c r="C53" s="4" t="s">
        <v>723</v>
      </c>
      <c r="D53" s="106">
        <v>160</v>
      </c>
      <c r="E53" s="52"/>
      <c r="F53" s="52"/>
    </row>
    <row r="54" spans="1:6" s="13" customFormat="1" ht="12.75">
      <c r="A54" s="1" t="s">
        <v>722</v>
      </c>
      <c r="B54" s="3" t="s">
        <v>816</v>
      </c>
      <c r="C54" s="4" t="s">
        <v>753</v>
      </c>
      <c r="D54" s="106">
        <v>391</v>
      </c>
      <c r="E54" s="52"/>
      <c r="F54" s="52"/>
    </row>
    <row r="55" spans="1:6" s="13" customFormat="1" ht="12.75">
      <c r="A55" s="1" t="s">
        <v>764</v>
      </c>
      <c r="B55" s="3" t="s">
        <v>817</v>
      </c>
      <c r="C55" s="4" t="s">
        <v>753</v>
      </c>
      <c r="D55" s="106">
        <v>391</v>
      </c>
      <c r="E55" s="52"/>
      <c r="F55" s="52"/>
    </row>
    <row r="56" spans="1:6" s="13" customFormat="1" ht="12.75">
      <c r="A56" s="1" t="s">
        <v>708</v>
      </c>
      <c r="B56" s="3" t="s">
        <v>818</v>
      </c>
      <c r="C56" s="4" t="s">
        <v>723</v>
      </c>
      <c r="D56" s="106">
        <v>1358</v>
      </c>
      <c r="E56" s="52"/>
      <c r="F56" s="52"/>
    </row>
    <row r="57" spans="1:6" s="13" customFormat="1" ht="12.75">
      <c r="A57" s="1" t="s">
        <v>714</v>
      </c>
      <c r="B57" s="3" t="s">
        <v>819</v>
      </c>
      <c r="C57" s="4" t="s">
        <v>753</v>
      </c>
      <c r="D57" s="106">
        <f>395+4300</f>
        <v>4695</v>
      </c>
      <c r="E57" s="52"/>
      <c r="F57" s="52"/>
    </row>
    <row r="58" spans="1:6" s="13" customFormat="1" ht="12.75">
      <c r="A58" s="1" t="s">
        <v>715</v>
      </c>
      <c r="B58" s="3" t="s">
        <v>820</v>
      </c>
      <c r="C58" s="4" t="s">
        <v>753</v>
      </c>
      <c r="D58" s="106">
        <v>13575</v>
      </c>
      <c r="E58" s="52"/>
      <c r="F58" s="52"/>
    </row>
    <row r="59" spans="1:6" s="13" customFormat="1" ht="12.75">
      <c r="A59" s="1" t="s">
        <v>656</v>
      </c>
      <c r="B59" s="3" t="s">
        <v>821</v>
      </c>
      <c r="C59" s="4" t="s">
        <v>753</v>
      </c>
      <c r="D59" s="106">
        <v>13575</v>
      </c>
      <c r="E59" s="52"/>
      <c r="F59" s="52"/>
    </row>
    <row r="60" spans="1:6" s="13" customFormat="1" ht="12.75">
      <c r="A60" s="1" t="s">
        <v>657</v>
      </c>
      <c r="B60" s="3" t="s">
        <v>822</v>
      </c>
      <c r="C60" s="4" t="s">
        <v>736</v>
      </c>
      <c r="D60" s="106">
        <v>1830</v>
      </c>
      <c r="E60" s="52"/>
      <c r="F60" s="52"/>
    </row>
    <row r="61" spans="1:6" s="13" customFormat="1" ht="12.75">
      <c r="A61" s="1" t="s">
        <v>865</v>
      </c>
      <c r="B61" s="3" t="s">
        <v>823</v>
      </c>
      <c r="C61" s="4" t="s">
        <v>736</v>
      </c>
      <c r="D61" s="106">
        <v>26</v>
      </c>
      <c r="E61" s="52"/>
      <c r="F61" s="52"/>
    </row>
    <row r="62" spans="1:6" s="13" customFormat="1" ht="12.75">
      <c r="A62" s="1" t="s">
        <v>866</v>
      </c>
      <c r="B62" s="3" t="s">
        <v>824</v>
      </c>
      <c r="C62" s="4" t="s">
        <v>736</v>
      </c>
      <c r="D62" s="106">
        <v>60</v>
      </c>
      <c r="E62" s="52"/>
      <c r="F62" s="52"/>
    </row>
    <row r="63" spans="1:6" s="13" customFormat="1" ht="12.75">
      <c r="A63" s="1" t="s">
        <v>867</v>
      </c>
      <c r="B63" s="3" t="s">
        <v>825</v>
      </c>
      <c r="C63" s="4" t="s">
        <v>736</v>
      </c>
      <c r="D63" s="106">
        <v>123</v>
      </c>
      <c r="E63" s="52"/>
      <c r="F63" s="52"/>
    </row>
    <row r="64" spans="1:6" s="13" customFormat="1" ht="12.75">
      <c r="A64" s="1" t="s">
        <v>738</v>
      </c>
      <c r="B64" s="14" t="s">
        <v>826</v>
      </c>
      <c r="C64" s="15"/>
      <c r="D64" s="106"/>
      <c r="E64" s="52"/>
      <c r="F64" s="52"/>
    </row>
    <row r="65" spans="1:6" s="13" customFormat="1" ht="12.75">
      <c r="A65" s="1" t="s">
        <v>739</v>
      </c>
      <c r="B65" s="2" t="s">
        <v>815</v>
      </c>
      <c r="C65" s="4" t="s">
        <v>723</v>
      </c>
      <c r="D65" s="106">
        <v>100</v>
      </c>
      <c r="E65" s="52"/>
      <c r="F65" s="52"/>
    </row>
    <row r="66" spans="1:6" s="13" customFormat="1" ht="12.75">
      <c r="A66" s="1" t="s">
        <v>740</v>
      </c>
      <c r="B66" s="3" t="s">
        <v>816</v>
      </c>
      <c r="C66" s="4" t="s">
        <v>753</v>
      </c>
      <c r="D66" s="106">
        <v>251</v>
      </c>
      <c r="E66" s="52"/>
      <c r="F66" s="52"/>
    </row>
    <row r="67" spans="1:6" s="13" customFormat="1" ht="12.75">
      <c r="A67" s="1" t="s">
        <v>741</v>
      </c>
      <c r="B67" s="3" t="s">
        <v>817</v>
      </c>
      <c r="C67" s="4" t="s">
        <v>753</v>
      </c>
      <c r="D67" s="106">
        <v>251</v>
      </c>
      <c r="E67" s="52"/>
      <c r="F67" s="52"/>
    </row>
    <row r="68" spans="1:6" s="13" customFormat="1" ht="12.75">
      <c r="A68" s="1" t="s">
        <v>742</v>
      </c>
      <c r="B68" s="3" t="s">
        <v>818</v>
      </c>
      <c r="C68" s="4" t="s">
        <v>723</v>
      </c>
      <c r="D68" s="106">
        <v>205</v>
      </c>
      <c r="E68" s="52"/>
      <c r="F68" s="52"/>
    </row>
    <row r="69" spans="1:6" s="13" customFormat="1" ht="12.75">
      <c r="A69" s="1" t="s">
        <v>743</v>
      </c>
      <c r="B69" s="3" t="s">
        <v>819</v>
      </c>
      <c r="C69" s="4" t="s">
        <v>753</v>
      </c>
      <c r="D69" s="106">
        <v>251</v>
      </c>
      <c r="E69" s="52"/>
      <c r="F69" s="52"/>
    </row>
    <row r="70" spans="1:6" s="13" customFormat="1" ht="12.75">
      <c r="A70" s="1" t="s">
        <v>765</v>
      </c>
      <c r="B70" s="3" t="s">
        <v>820</v>
      </c>
      <c r="C70" s="4" t="s">
        <v>753</v>
      </c>
      <c r="D70" s="106">
        <f>2375+180</f>
        <v>2555</v>
      </c>
      <c r="E70" s="52"/>
      <c r="F70" s="52"/>
    </row>
    <row r="71" spans="1:6" s="13" customFormat="1" ht="12.75">
      <c r="A71" s="1" t="s">
        <v>868</v>
      </c>
      <c r="B71" s="3" t="s">
        <v>821</v>
      </c>
      <c r="C71" s="4" t="s">
        <v>753</v>
      </c>
      <c r="D71" s="106">
        <v>2540</v>
      </c>
      <c r="E71" s="52"/>
      <c r="F71" s="52"/>
    </row>
    <row r="72" spans="1:6" s="13" customFormat="1" ht="12.75">
      <c r="A72" s="1" t="s">
        <v>869</v>
      </c>
      <c r="B72" s="3" t="s">
        <v>822</v>
      </c>
      <c r="C72" s="4" t="s">
        <v>736</v>
      </c>
      <c r="D72" s="106">
        <v>296</v>
      </c>
      <c r="E72" s="52"/>
      <c r="F72" s="52"/>
    </row>
    <row r="73" spans="1:6" s="13" customFormat="1" ht="12.75">
      <c r="A73" s="1" t="s">
        <v>870</v>
      </c>
      <c r="B73" s="3" t="s">
        <v>824</v>
      </c>
      <c r="C73" s="4" t="s">
        <v>736</v>
      </c>
      <c r="D73" s="106">
        <v>32</v>
      </c>
      <c r="E73" s="52"/>
      <c r="F73" s="52"/>
    </row>
    <row r="74" spans="1:6" s="13" customFormat="1" ht="12.75">
      <c r="A74" s="1" t="s">
        <v>871</v>
      </c>
      <c r="B74" s="3" t="s">
        <v>825</v>
      </c>
      <c r="C74" s="4" t="s">
        <v>736</v>
      </c>
      <c r="D74" s="106">
        <v>62</v>
      </c>
      <c r="E74" s="52"/>
      <c r="F74" s="52"/>
    </row>
    <row r="75" spans="1:6" s="13" customFormat="1" ht="12.75">
      <c r="A75" s="1" t="s">
        <v>872</v>
      </c>
      <c r="B75" s="3" t="s">
        <v>827</v>
      </c>
      <c r="C75" s="4" t="s">
        <v>753</v>
      </c>
      <c r="D75" s="106">
        <v>15</v>
      </c>
      <c r="E75" s="52"/>
      <c r="F75" s="52"/>
    </row>
    <row r="76" spans="1:6" s="13" customFormat="1" ht="12.75">
      <c r="A76" s="1" t="s">
        <v>744</v>
      </c>
      <c r="B76" s="14" t="s">
        <v>828</v>
      </c>
      <c r="C76" s="15"/>
      <c r="D76" s="106"/>
      <c r="E76" s="52"/>
      <c r="F76" s="52"/>
    </row>
    <row r="77" spans="1:6" s="13" customFormat="1" ht="12.75">
      <c r="A77" s="1" t="s">
        <v>745</v>
      </c>
      <c r="B77" s="2" t="s">
        <v>829</v>
      </c>
      <c r="C77" s="4" t="s">
        <v>735</v>
      </c>
      <c r="D77" s="106">
        <v>5</v>
      </c>
      <c r="E77" s="52"/>
      <c r="F77" s="52"/>
    </row>
    <row r="78" spans="1:6" s="13" customFormat="1" ht="12.75">
      <c r="A78" s="1" t="s">
        <v>746</v>
      </c>
      <c r="B78" s="3" t="s">
        <v>830</v>
      </c>
      <c r="C78" s="4" t="s">
        <v>735</v>
      </c>
      <c r="D78" s="106">
        <v>1</v>
      </c>
      <c r="E78" s="52"/>
      <c r="F78" s="52"/>
    </row>
    <row r="79" spans="1:6" s="13" customFormat="1" ht="12.75">
      <c r="A79" s="1" t="s">
        <v>729</v>
      </c>
      <c r="B79" s="3" t="s">
        <v>831</v>
      </c>
      <c r="C79" s="4" t="s">
        <v>735</v>
      </c>
      <c r="D79" s="106">
        <v>5</v>
      </c>
      <c r="E79" s="52"/>
      <c r="F79" s="52"/>
    </row>
    <row r="80" spans="1:6" s="13" customFormat="1" ht="12.75">
      <c r="A80" s="1" t="s">
        <v>730</v>
      </c>
      <c r="B80" s="3" t="s">
        <v>767</v>
      </c>
      <c r="C80" s="4" t="s">
        <v>735</v>
      </c>
      <c r="D80" s="106">
        <v>5</v>
      </c>
      <c r="E80" s="52"/>
      <c r="F80" s="52"/>
    </row>
    <row r="81" spans="1:6" s="13" customFormat="1" ht="12.75">
      <c r="A81" s="1" t="s">
        <v>731</v>
      </c>
      <c r="B81" s="14" t="s">
        <v>832</v>
      </c>
      <c r="C81" s="15"/>
      <c r="D81" s="106"/>
      <c r="E81" s="52"/>
      <c r="F81" s="52"/>
    </row>
    <row r="82" spans="1:6" s="13" customFormat="1" ht="12.75">
      <c r="A82" s="1" t="s">
        <v>732</v>
      </c>
      <c r="B82" s="2" t="s">
        <v>833</v>
      </c>
      <c r="C82" s="4" t="s">
        <v>723</v>
      </c>
      <c r="D82" s="106">
        <v>504</v>
      </c>
      <c r="E82" s="52"/>
      <c r="F82" s="52"/>
    </row>
    <row r="83" spans="1:6" s="13" customFormat="1" ht="12.75">
      <c r="A83" s="1" t="s">
        <v>733</v>
      </c>
      <c r="B83" s="3" t="s">
        <v>834</v>
      </c>
      <c r="C83" s="4" t="s">
        <v>753</v>
      </c>
      <c r="D83" s="106">
        <v>1423</v>
      </c>
      <c r="E83" s="52"/>
      <c r="F83" s="52"/>
    </row>
    <row r="84" spans="1:6" s="13" customFormat="1" ht="12.75">
      <c r="A84" s="1" t="s">
        <v>734</v>
      </c>
      <c r="B84" s="3" t="s">
        <v>822</v>
      </c>
      <c r="C84" s="4" t="s">
        <v>736</v>
      </c>
      <c r="D84" s="106">
        <v>458</v>
      </c>
      <c r="E84" s="52"/>
      <c r="F84" s="52"/>
    </row>
    <row r="85" spans="1:6" s="13" customFormat="1" ht="12.75">
      <c r="A85" s="1" t="s">
        <v>757</v>
      </c>
      <c r="B85" s="3" t="s">
        <v>824</v>
      </c>
      <c r="C85" s="4" t="s">
        <v>736</v>
      </c>
      <c r="D85" s="106">
        <v>5</v>
      </c>
      <c r="E85" s="52"/>
      <c r="F85" s="52"/>
    </row>
    <row r="86" spans="1:6" s="13" customFormat="1" ht="12.75">
      <c r="A86" s="1" t="s">
        <v>758</v>
      </c>
      <c r="B86" s="3" t="s">
        <v>825</v>
      </c>
      <c r="C86" s="4" t="s">
        <v>736</v>
      </c>
      <c r="D86" s="106">
        <v>205</v>
      </c>
      <c r="E86" s="52"/>
      <c r="F86" s="52"/>
    </row>
    <row r="87" spans="1:6" s="13" customFormat="1" ht="12.75">
      <c r="A87" s="1" t="s">
        <v>658</v>
      </c>
      <c r="B87" s="3" t="s">
        <v>835</v>
      </c>
      <c r="C87" s="4" t="s">
        <v>753</v>
      </c>
      <c r="D87" s="106">
        <v>3027</v>
      </c>
      <c r="E87" s="52"/>
      <c r="F87" s="52"/>
    </row>
    <row r="88" spans="1:6" s="13" customFormat="1" ht="12.75">
      <c r="A88" s="1" t="s">
        <v>659</v>
      </c>
      <c r="B88" s="3" t="s">
        <v>836</v>
      </c>
      <c r="C88" s="4" t="s">
        <v>723</v>
      </c>
      <c r="D88" s="106">
        <v>16</v>
      </c>
      <c r="E88" s="52"/>
      <c r="F88" s="52"/>
    </row>
    <row r="89" spans="1:6" s="13" customFormat="1" ht="12.75">
      <c r="A89" s="1" t="s">
        <v>873</v>
      </c>
      <c r="B89" s="3" t="s">
        <v>837</v>
      </c>
      <c r="C89" s="4" t="s">
        <v>753</v>
      </c>
      <c r="D89" s="106">
        <v>311</v>
      </c>
      <c r="E89" s="52"/>
      <c r="F89" s="52"/>
    </row>
    <row r="90" spans="1:6" s="13" customFormat="1" ht="12.75">
      <c r="A90" s="1" t="s">
        <v>874</v>
      </c>
      <c r="B90" s="3" t="s">
        <v>827</v>
      </c>
      <c r="C90" s="4" t="s">
        <v>753</v>
      </c>
      <c r="D90" s="106">
        <v>180</v>
      </c>
      <c r="E90" s="52"/>
      <c r="F90" s="52"/>
    </row>
    <row r="91" spans="1:6" s="13" customFormat="1" ht="12.75">
      <c r="A91" s="1" t="s">
        <v>759</v>
      </c>
      <c r="B91" s="14" t="s">
        <v>766</v>
      </c>
      <c r="C91" s="15"/>
      <c r="D91" s="106"/>
      <c r="E91" s="52"/>
      <c r="F91" s="52"/>
    </row>
    <row r="92" spans="1:6" s="13" customFormat="1" ht="12.75">
      <c r="A92" s="1" t="s">
        <v>760</v>
      </c>
      <c r="B92" s="2" t="s">
        <v>833</v>
      </c>
      <c r="C92" s="4" t="s">
        <v>723</v>
      </c>
      <c r="D92" s="106">
        <v>260</v>
      </c>
      <c r="E92" s="52"/>
      <c r="F92" s="52"/>
    </row>
    <row r="93" spans="1:6" s="13" customFormat="1" ht="12.75">
      <c r="A93" s="1" t="s">
        <v>761</v>
      </c>
      <c r="B93" s="3" t="s">
        <v>838</v>
      </c>
      <c r="C93" s="4" t="s">
        <v>753</v>
      </c>
      <c r="D93" s="106">
        <v>734</v>
      </c>
      <c r="E93" s="52"/>
      <c r="F93" s="52"/>
    </row>
    <row r="94" spans="1:6" s="13" customFormat="1" ht="12.75">
      <c r="A94" s="1" t="s">
        <v>762</v>
      </c>
      <c r="B94" s="3" t="s">
        <v>819</v>
      </c>
      <c r="C94" s="4" t="s">
        <v>753</v>
      </c>
      <c r="D94" s="106">
        <v>48</v>
      </c>
      <c r="E94" s="52"/>
      <c r="F94" s="52"/>
    </row>
    <row r="95" spans="1:6" s="13" customFormat="1" ht="12.75">
      <c r="A95" s="1" t="s">
        <v>770</v>
      </c>
      <c r="B95" s="3" t="s">
        <v>822</v>
      </c>
      <c r="C95" s="4" t="s">
        <v>736</v>
      </c>
      <c r="D95" s="106">
        <v>184</v>
      </c>
      <c r="E95" s="52"/>
      <c r="F95" s="52"/>
    </row>
    <row r="96" spans="1:6" s="13" customFormat="1" ht="12.75">
      <c r="A96" s="1" t="s">
        <v>771</v>
      </c>
      <c r="B96" s="3" t="s">
        <v>824</v>
      </c>
      <c r="C96" s="4" t="s">
        <v>736</v>
      </c>
      <c r="D96" s="106">
        <v>54</v>
      </c>
      <c r="E96" s="52"/>
      <c r="F96" s="52"/>
    </row>
    <row r="97" spans="1:6" s="13" customFormat="1" ht="12.75">
      <c r="A97" s="1" t="s">
        <v>772</v>
      </c>
      <c r="B97" s="3" t="s">
        <v>825</v>
      </c>
      <c r="C97" s="4" t="s">
        <v>736</v>
      </c>
      <c r="D97" s="106">
        <v>131</v>
      </c>
      <c r="E97" s="52"/>
      <c r="F97" s="52"/>
    </row>
    <row r="98" spans="1:6" s="13" customFormat="1" ht="12.75">
      <c r="A98" s="1" t="s">
        <v>773</v>
      </c>
      <c r="B98" s="3" t="s">
        <v>624</v>
      </c>
      <c r="C98" s="4" t="s">
        <v>753</v>
      </c>
      <c r="D98" s="106">
        <v>719</v>
      </c>
      <c r="E98" s="52"/>
      <c r="F98" s="52"/>
    </row>
    <row r="99" spans="1:6" s="13" customFormat="1" ht="12.75">
      <c r="A99" s="1" t="s">
        <v>875</v>
      </c>
      <c r="B99" s="3" t="s">
        <v>836</v>
      </c>
      <c r="C99" s="4" t="s">
        <v>723</v>
      </c>
      <c r="D99" s="106">
        <v>9</v>
      </c>
      <c r="E99" s="52"/>
      <c r="F99" s="52"/>
    </row>
    <row r="100" spans="1:6" s="13" customFormat="1" ht="12.75">
      <c r="A100" s="1" t="s">
        <v>876</v>
      </c>
      <c r="B100" s="3" t="s">
        <v>837</v>
      </c>
      <c r="C100" s="4" t="s">
        <v>753</v>
      </c>
      <c r="D100" s="106">
        <v>174</v>
      </c>
      <c r="E100" s="52"/>
      <c r="F100" s="52"/>
    </row>
    <row r="101" spans="1:6" s="13" customFormat="1" ht="12.75">
      <c r="A101" s="1" t="s">
        <v>877</v>
      </c>
      <c r="B101" s="3" t="s">
        <v>827</v>
      </c>
      <c r="C101" s="4" t="s">
        <v>753</v>
      </c>
      <c r="D101" s="106">
        <v>62</v>
      </c>
      <c r="E101" s="52"/>
      <c r="F101" s="52"/>
    </row>
    <row r="102" spans="1:6" s="13" customFormat="1" ht="12.75">
      <c r="A102" s="1" t="s">
        <v>774</v>
      </c>
      <c r="B102" s="14" t="s">
        <v>839</v>
      </c>
      <c r="C102" s="15"/>
      <c r="D102" s="106"/>
      <c r="E102" s="52"/>
      <c r="F102" s="52"/>
    </row>
    <row r="103" spans="1:6" s="13" customFormat="1" ht="12.75">
      <c r="A103" s="1" t="s">
        <v>775</v>
      </c>
      <c r="B103" s="2" t="s">
        <v>833</v>
      </c>
      <c r="C103" s="4" t="s">
        <v>723</v>
      </c>
      <c r="D103" s="106">
        <f>1255+134</f>
        <v>1389</v>
      </c>
      <c r="E103" s="52"/>
      <c r="F103" s="52"/>
    </row>
    <row r="104" spans="1:6" s="13" customFormat="1" ht="12.75">
      <c r="A104" s="1" t="s">
        <v>776</v>
      </c>
      <c r="B104" s="3" t="s">
        <v>840</v>
      </c>
      <c r="C104" s="4" t="s">
        <v>753</v>
      </c>
      <c r="D104" s="106">
        <f>2789+298</f>
        <v>3087</v>
      </c>
      <c r="E104" s="52"/>
      <c r="F104" s="52"/>
    </row>
    <row r="105" spans="1:6" s="13" customFormat="1" ht="12.75">
      <c r="A105" s="1" t="s">
        <v>777</v>
      </c>
      <c r="B105" s="3" t="s">
        <v>836</v>
      </c>
      <c r="C105" s="4" t="s">
        <v>723</v>
      </c>
      <c r="D105" s="106">
        <f>155+55</f>
        <v>210</v>
      </c>
      <c r="E105" s="52"/>
      <c r="F105" s="52"/>
    </row>
    <row r="106" spans="1:6" s="13" customFormat="1" ht="12.75">
      <c r="A106" s="1" t="s">
        <v>778</v>
      </c>
      <c r="B106" s="3" t="s">
        <v>837</v>
      </c>
      <c r="C106" s="4" t="s">
        <v>753</v>
      </c>
      <c r="D106" s="106">
        <f>2499+298</f>
        <v>2797</v>
      </c>
      <c r="E106" s="52"/>
      <c r="F106" s="52"/>
    </row>
    <row r="107" spans="1:6" s="13" customFormat="1" ht="12.75">
      <c r="A107" s="1" t="s">
        <v>779</v>
      </c>
      <c r="B107" s="3" t="s">
        <v>822</v>
      </c>
      <c r="C107" s="4" t="s">
        <v>736</v>
      </c>
      <c r="D107" s="106">
        <f>62</f>
        <v>62</v>
      </c>
      <c r="E107" s="52"/>
      <c r="F107" s="52"/>
    </row>
    <row r="108" spans="1:6" s="13" customFormat="1" ht="12.75">
      <c r="A108" s="1" t="s">
        <v>780</v>
      </c>
      <c r="B108" s="3" t="s">
        <v>841</v>
      </c>
      <c r="C108" s="4" t="s">
        <v>736</v>
      </c>
      <c r="D108" s="106">
        <f>1689+101</f>
        <v>1790</v>
      </c>
      <c r="E108" s="52"/>
      <c r="F108" s="52"/>
    </row>
    <row r="109" spans="1:6" s="13" customFormat="1" ht="12.75">
      <c r="A109" s="1" t="s">
        <v>878</v>
      </c>
      <c r="B109" s="3" t="s">
        <v>842</v>
      </c>
      <c r="C109" s="4" t="s">
        <v>753</v>
      </c>
      <c r="D109" s="106">
        <f>14+17</f>
        <v>31</v>
      </c>
      <c r="E109" s="52"/>
      <c r="F109" s="52"/>
    </row>
    <row r="110" spans="1:6" s="13" customFormat="1" ht="12.75">
      <c r="A110" s="1" t="s">
        <v>879</v>
      </c>
      <c r="B110" s="2" t="s">
        <v>843</v>
      </c>
      <c r="C110" s="4" t="s">
        <v>753</v>
      </c>
      <c r="D110" s="106">
        <f>700+807</f>
        <v>1507</v>
      </c>
      <c r="E110" s="52"/>
      <c r="F110" s="52"/>
    </row>
    <row r="111" spans="1:6" s="13" customFormat="1" ht="12.75">
      <c r="A111" s="1" t="s">
        <v>660</v>
      </c>
      <c r="B111" s="14" t="s">
        <v>737</v>
      </c>
      <c r="C111" s="15"/>
      <c r="D111" s="106"/>
      <c r="E111" s="52"/>
      <c r="F111" s="52"/>
    </row>
    <row r="112" spans="1:6" s="13" customFormat="1" ht="12.75">
      <c r="A112" s="1" t="s">
        <v>661</v>
      </c>
      <c r="B112" s="2" t="s">
        <v>844</v>
      </c>
      <c r="C112" s="4" t="s">
        <v>735</v>
      </c>
      <c r="D112" s="106">
        <v>122</v>
      </c>
      <c r="E112" s="52"/>
      <c r="F112" s="52"/>
    </row>
    <row r="113" spans="1:6" s="13" customFormat="1" ht="12.75">
      <c r="A113" s="1" t="s">
        <v>662</v>
      </c>
      <c r="B113" s="2" t="s">
        <v>845</v>
      </c>
      <c r="C113" s="4" t="s">
        <v>735</v>
      </c>
      <c r="D113" s="106">
        <v>13</v>
      </c>
      <c r="E113" s="52"/>
      <c r="F113" s="52"/>
    </row>
    <row r="114" spans="1:6" s="13" customFormat="1" ht="12.75">
      <c r="A114" s="1" t="s">
        <v>663</v>
      </c>
      <c r="B114" s="2" t="s">
        <v>846</v>
      </c>
      <c r="C114" s="4" t="s">
        <v>735</v>
      </c>
      <c r="D114" s="106">
        <v>69</v>
      </c>
      <c r="E114" s="52"/>
      <c r="F114" s="52"/>
    </row>
    <row r="115" spans="1:6" s="13" customFormat="1" ht="12.75">
      <c r="A115" s="1" t="s">
        <v>664</v>
      </c>
      <c r="B115" s="2" t="s">
        <v>847</v>
      </c>
      <c r="C115" s="4" t="s">
        <v>736</v>
      </c>
      <c r="D115" s="106">
        <v>65</v>
      </c>
      <c r="E115" s="52"/>
      <c r="F115" s="52"/>
    </row>
    <row r="116" spans="1:6" s="13" customFormat="1" ht="12.75">
      <c r="A116" s="1" t="s">
        <v>665</v>
      </c>
      <c r="B116" s="2" t="s">
        <v>848</v>
      </c>
      <c r="C116" s="4" t="s">
        <v>753</v>
      </c>
      <c r="D116" s="106">
        <v>916</v>
      </c>
      <c r="E116" s="52"/>
      <c r="F116" s="52"/>
    </row>
    <row r="117" spans="1:6" s="13" customFormat="1" ht="12.75">
      <c r="A117" s="1" t="s">
        <v>647</v>
      </c>
      <c r="B117" s="5" t="s">
        <v>849</v>
      </c>
      <c r="C117" s="4" t="s">
        <v>753</v>
      </c>
      <c r="D117" s="60">
        <v>446</v>
      </c>
      <c r="E117" s="52"/>
      <c r="F117" s="52"/>
    </row>
    <row r="118" spans="1:6" s="13" customFormat="1" ht="12.75">
      <c r="A118" s="1" t="s">
        <v>666</v>
      </c>
      <c r="B118" s="14" t="s">
        <v>850</v>
      </c>
      <c r="C118" s="15"/>
      <c r="D118" s="106"/>
      <c r="E118" s="52"/>
      <c r="F118" s="52"/>
    </row>
    <row r="119" spans="1:6" s="13" customFormat="1" ht="12.75">
      <c r="A119" s="1" t="s">
        <v>667</v>
      </c>
      <c r="B119" s="2" t="s">
        <v>851</v>
      </c>
      <c r="C119" s="4" t="s">
        <v>753</v>
      </c>
      <c r="D119" s="106">
        <v>152</v>
      </c>
      <c r="E119" s="52"/>
      <c r="F119" s="52"/>
    </row>
    <row r="120" spans="1:6" s="13" customFormat="1" ht="12.75">
      <c r="A120" s="143" t="s">
        <v>498</v>
      </c>
      <c r="B120" s="143"/>
      <c r="C120" s="143"/>
      <c r="D120" s="143"/>
      <c r="E120" s="143"/>
      <c r="F120" s="81"/>
    </row>
    <row r="121" spans="1:6" s="13" customFormat="1" ht="12.75">
      <c r="A121" s="42"/>
      <c r="B121" s="32" t="s">
        <v>951</v>
      </c>
      <c r="C121" s="25"/>
      <c r="D121" s="104"/>
      <c r="E121" s="50"/>
      <c r="F121" s="51"/>
    </row>
    <row r="122" spans="1:6" s="13" customFormat="1" ht="25.5">
      <c r="A122" s="33">
        <v>12</v>
      </c>
      <c r="B122" s="18" t="s">
        <v>880</v>
      </c>
      <c r="C122" s="59"/>
      <c r="D122" s="109"/>
      <c r="E122" s="53"/>
      <c r="F122" s="54"/>
    </row>
    <row r="123" spans="1:6" s="13" customFormat="1" ht="12.75">
      <c r="A123" s="19">
        <v>12.1</v>
      </c>
      <c r="B123" s="22" t="s">
        <v>881</v>
      </c>
      <c r="C123" s="59"/>
      <c r="D123" s="109"/>
      <c r="E123" s="53"/>
      <c r="F123" s="54"/>
    </row>
    <row r="124" spans="1:6" s="13" customFormat="1" ht="12.75">
      <c r="A124" s="19" t="s">
        <v>953</v>
      </c>
      <c r="B124" s="30" t="s">
        <v>882</v>
      </c>
      <c r="C124" s="16" t="s">
        <v>736</v>
      </c>
      <c r="D124" s="31">
        <v>3</v>
      </c>
      <c r="E124" s="55"/>
      <c r="F124" s="54"/>
    </row>
    <row r="125" spans="1:6" s="13" customFormat="1" ht="12.75">
      <c r="A125" s="19" t="s">
        <v>954</v>
      </c>
      <c r="B125" s="30" t="s">
        <v>883</v>
      </c>
      <c r="C125" s="16" t="s">
        <v>736</v>
      </c>
      <c r="D125" s="31">
        <v>72</v>
      </c>
      <c r="E125" s="55"/>
      <c r="F125" s="54"/>
    </row>
    <row r="126" spans="1:6" s="13" customFormat="1" ht="12.75">
      <c r="A126" s="19" t="s">
        <v>955</v>
      </c>
      <c r="B126" s="30" t="s">
        <v>884</v>
      </c>
      <c r="C126" s="16" t="s">
        <v>736</v>
      </c>
      <c r="D126" s="31">
        <v>102</v>
      </c>
      <c r="E126" s="55"/>
      <c r="F126" s="54"/>
    </row>
    <row r="127" spans="1:6" s="13" customFormat="1" ht="12.75">
      <c r="A127" s="19" t="s">
        <v>956</v>
      </c>
      <c r="B127" s="30" t="s">
        <v>885</v>
      </c>
      <c r="C127" s="16" t="s">
        <v>736</v>
      </c>
      <c r="D127" s="31">
        <v>20</v>
      </c>
      <c r="E127" s="55"/>
      <c r="F127" s="54"/>
    </row>
    <row r="128" spans="1:6" s="13" customFormat="1" ht="12.75">
      <c r="A128" s="19" t="s">
        <v>957</v>
      </c>
      <c r="B128" s="30" t="s">
        <v>607</v>
      </c>
      <c r="C128" s="16" t="s">
        <v>736</v>
      </c>
      <c r="D128" s="31">
        <v>285</v>
      </c>
      <c r="E128" s="55"/>
      <c r="F128" s="54"/>
    </row>
    <row r="129" spans="1:6" s="13" customFormat="1" ht="12.75">
      <c r="A129" s="19" t="s">
        <v>609</v>
      </c>
      <c r="B129" s="30" t="s">
        <v>608</v>
      </c>
      <c r="C129" s="16" t="s">
        <v>736</v>
      </c>
      <c r="D129" s="31">
        <v>20</v>
      </c>
      <c r="E129" s="55"/>
      <c r="F129" s="54"/>
    </row>
    <row r="130" spans="1:6" s="13" customFormat="1" ht="25.5">
      <c r="A130" s="33">
        <v>13</v>
      </c>
      <c r="B130" s="18" t="s">
        <v>886</v>
      </c>
      <c r="C130" s="16"/>
      <c r="D130" s="31"/>
      <c r="E130" s="55"/>
      <c r="F130" s="54"/>
    </row>
    <row r="131" spans="1:6" s="13" customFormat="1" ht="12.75">
      <c r="A131" s="19" t="s">
        <v>668</v>
      </c>
      <c r="B131" s="22" t="s">
        <v>887</v>
      </c>
      <c r="C131" s="16"/>
      <c r="D131" s="31"/>
      <c r="E131" s="55"/>
      <c r="F131" s="54"/>
    </row>
    <row r="132" spans="1:6" s="13" customFormat="1" ht="12.75">
      <c r="A132" s="19" t="s">
        <v>958</v>
      </c>
      <c r="B132" s="17" t="s">
        <v>888</v>
      </c>
      <c r="C132" s="16" t="s">
        <v>889</v>
      </c>
      <c r="D132" s="31">
        <v>5</v>
      </c>
      <c r="E132" s="55"/>
      <c r="F132" s="54"/>
    </row>
    <row r="133" spans="1:6" s="72" customFormat="1" ht="12.75">
      <c r="A133" s="19" t="s">
        <v>959</v>
      </c>
      <c r="B133" s="17" t="s">
        <v>890</v>
      </c>
      <c r="C133" s="16" t="s">
        <v>889</v>
      </c>
      <c r="D133" s="31">
        <v>5</v>
      </c>
      <c r="E133" s="55"/>
      <c r="F133" s="54"/>
    </row>
    <row r="134" spans="1:6" s="72" customFormat="1" ht="12.75">
      <c r="A134" s="33">
        <v>14</v>
      </c>
      <c r="B134" s="18" t="s">
        <v>614</v>
      </c>
      <c r="C134" s="16"/>
      <c r="D134" s="31"/>
      <c r="E134" s="55"/>
      <c r="F134" s="54"/>
    </row>
    <row r="135" spans="1:6" s="72" customFormat="1" ht="12.75">
      <c r="A135" s="19">
        <v>14.1</v>
      </c>
      <c r="B135" s="22" t="s">
        <v>610</v>
      </c>
      <c r="C135" s="16"/>
      <c r="D135" s="31"/>
      <c r="E135" s="55"/>
      <c r="F135" s="54"/>
    </row>
    <row r="136" spans="1:6" s="72" customFormat="1" ht="12.75">
      <c r="A136" s="19" t="s">
        <v>960</v>
      </c>
      <c r="B136" s="17" t="s">
        <v>891</v>
      </c>
      <c r="C136" s="16" t="s">
        <v>889</v>
      </c>
      <c r="D136" s="114">
        <v>11</v>
      </c>
      <c r="E136" s="55"/>
      <c r="F136" s="54"/>
    </row>
    <row r="137" spans="1:6" s="72" customFormat="1" ht="12.75">
      <c r="A137" s="19" t="s">
        <v>612</v>
      </c>
      <c r="B137" s="22" t="s">
        <v>611</v>
      </c>
      <c r="C137" s="16"/>
      <c r="D137" s="114"/>
      <c r="E137" s="55"/>
      <c r="F137" s="54"/>
    </row>
    <row r="138" spans="1:6" s="13" customFormat="1" ht="12.75">
      <c r="A138" s="19" t="s">
        <v>613</v>
      </c>
      <c r="B138" s="17" t="s">
        <v>891</v>
      </c>
      <c r="C138" s="16" t="s">
        <v>889</v>
      </c>
      <c r="D138" s="114">
        <v>4</v>
      </c>
      <c r="E138" s="55"/>
      <c r="F138" s="54"/>
    </row>
    <row r="139" spans="1:6" s="13" customFormat="1" ht="25.5">
      <c r="A139" s="33" t="s">
        <v>669</v>
      </c>
      <c r="B139" s="18" t="s">
        <v>892</v>
      </c>
      <c r="C139" s="16"/>
      <c r="D139" s="31"/>
      <c r="E139" s="55"/>
      <c r="F139" s="54"/>
    </row>
    <row r="140" spans="1:6" s="13" customFormat="1" ht="12.75">
      <c r="A140" s="19" t="s">
        <v>670</v>
      </c>
      <c r="B140" s="22" t="s">
        <v>893</v>
      </c>
      <c r="C140" s="16"/>
      <c r="D140" s="31"/>
      <c r="E140" s="55"/>
      <c r="F140" s="54"/>
    </row>
    <row r="141" spans="1:6" s="13" customFormat="1" ht="12.75">
      <c r="A141" s="19" t="s">
        <v>961</v>
      </c>
      <c r="B141" s="17" t="s">
        <v>888</v>
      </c>
      <c r="C141" s="16" t="s">
        <v>889</v>
      </c>
      <c r="D141" s="31">
        <v>2</v>
      </c>
      <c r="E141" s="55"/>
      <c r="F141" s="54"/>
    </row>
    <row r="142" spans="1:6" s="13" customFormat="1" ht="12.75">
      <c r="A142" s="19" t="s">
        <v>962</v>
      </c>
      <c r="B142" s="17" t="s">
        <v>890</v>
      </c>
      <c r="C142" s="16" t="s">
        <v>889</v>
      </c>
      <c r="D142" s="31">
        <v>1</v>
      </c>
      <c r="E142" s="55"/>
      <c r="F142" s="54"/>
    </row>
    <row r="143" spans="1:6" s="13" customFormat="1" ht="12.75">
      <c r="A143" s="19" t="s">
        <v>963</v>
      </c>
      <c r="B143" s="17" t="s">
        <v>894</v>
      </c>
      <c r="C143" s="16" t="s">
        <v>889</v>
      </c>
      <c r="D143" s="31">
        <v>1</v>
      </c>
      <c r="E143" s="55"/>
      <c r="F143" s="54"/>
    </row>
    <row r="144" spans="1:6" s="13" customFormat="1" ht="12.75">
      <c r="A144" s="33" t="s">
        <v>671</v>
      </c>
      <c r="B144" s="18" t="s">
        <v>895</v>
      </c>
      <c r="C144" s="16"/>
      <c r="D144" s="31"/>
      <c r="E144" s="55"/>
      <c r="F144" s="54"/>
    </row>
    <row r="145" spans="1:6" s="13" customFormat="1" ht="12.75">
      <c r="A145" s="19" t="s">
        <v>672</v>
      </c>
      <c r="B145" s="22" t="s">
        <v>896</v>
      </c>
      <c r="C145" s="16"/>
      <c r="D145" s="31"/>
      <c r="E145" s="55"/>
      <c r="F145" s="54"/>
    </row>
    <row r="146" spans="1:6" s="13" customFormat="1" ht="12.75">
      <c r="A146" s="1" t="s">
        <v>964</v>
      </c>
      <c r="B146" s="17" t="s">
        <v>897</v>
      </c>
      <c r="C146" s="16" t="s">
        <v>898</v>
      </c>
      <c r="D146" s="78">
        <v>2</v>
      </c>
      <c r="E146" s="55"/>
      <c r="F146" s="54"/>
    </row>
    <row r="147" spans="1:6" s="13" customFormat="1" ht="12.75">
      <c r="A147" s="1" t="s">
        <v>965</v>
      </c>
      <c r="B147" s="17" t="s">
        <v>899</v>
      </c>
      <c r="C147" s="16" t="s">
        <v>898</v>
      </c>
      <c r="D147" s="78">
        <v>3</v>
      </c>
      <c r="E147" s="55"/>
      <c r="F147" s="54"/>
    </row>
    <row r="148" spans="1:6" s="13" customFormat="1" ht="12.75">
      <c r="A148" s="1" t="s">
        <v>966</v>
      </c>
      <c r="B148" s="17" t="s">
        <v>900</v>
      </c>
      <c r="C148" s="16" t="s">
        <v>898</v>
      </c>
      <c r="D148" s="78">
        <v>4</v>
      </c>
      <c r="E148" s="55"/>
      <c r="F148" s="54"/>
    </row>
    <row r="149" spans="1:6" s="13" customFormat="1" ht="12.75">
      <c r="A149" s="1" t="s">
        <v>967</v>
      </c>
      <c r="B149" s="17" t="s">
        <v>616</v>
      </c>
      <c r="C149" s="16" t="s">
        <v>898</v>
      </c>
      <c r="D149" s="78">
        <v>6</v>
      </c>
      <c r="E149" s="55"/>
      <c r="F149" s="54"/>
    </row>
    <row r="150" spans="1:6" s="13" customFormat="1" ht="12.75">
      <c r="A150" s="1" t="s">
        <v>615</v>
      </c>
      <c r="B150" s="17" t="s">
        <v>617</v>
      </c>
      <c r="C150" s="16" t="s">
        <v>898</v>
      </c>
      <c r="D150" s="78">
        <v>2</v>
      </c>
      <c r="E150" s="55"/>
      <c r="F150" s="54"/>
    </row>
    <row r="151" spans="1:6" s="13" customFormat="1" ht="12.75">
      <c r="A151" s="1" t="s">
        <v>673</v>
      </c>
      <c r="B151" s="23" t="s">
        <v>901</v>
      </c>
      <c r="C151" s="16"/>
      <c r="D151" s="31"/>
      <c r="E151" s="55"/>
      <c r="F151" s="54"/>
    </row>
    <row r="152" spans="1:6" s="13" customFormat="1" ht="15">
      <c r="A152" s="1" t="s">
        <v>968</v>
      </c>
      <c r="B152" s="30" t="s">
        <v>948</v>
      </c>
      <c r="C152" s="29" t="s">
        <v>735</v>
      </c>
      <c r="D152" s="31">
        <v>1</v>
      </c>
      <c r="E152" s="55"/>
      <c r="F152" s="54"/>
    </row>
    <row r="153" spans="1:6" s="13" customFormat="1" ht="15">
      <c r="A153" s="1" t="s">
        <v>969</v>
      </c>
      <c r="B153" s="30" t="s">
        <v>949</v>
      </c>
      <c r="C153" s="29" t="s">
        <v>735</v>
      </c>
      <c r="D153" s="31">
        <v>1</v>
      </c>
      <c r="E153" s="55"/>
      <c r="F153" s="54"/>
    </row>
    <row r="154" spans="1:6" s="13" customFormat="1" ht="12.75">
      <c r="A154" s="1" t="s">
        <v>674</v>
      </c>
      <c r="B154" s="23" t="s">
        <v>902</v>
      </c>
      <c r="C154" s="29"/>
      <c r="D154" s="31"/>
      <c r="E154" s="55"/>
      <c r="F154" s="54"/>
    </row>
    <row r="155" spans="1:6" s="13" customFormat="1" ht="15">
      <c r="A155" s="1" t="s">
        <v>970</v>
      </c>
      <c r="B155" s="30" t="s">
        <v>950</v>
      </c>
      <c r="C155" s="29" t="s">
        <v>735</v>
      </c>
      <c r="D155" s="31">
        <v>1</v>
      </c>
      <c r="E155" s="55"/>
      <c r="F155" s="54"/>
    </row>
    <row r="156" spans="1:6" s="13" customFormat="1" ht="12.75">
      <c r="A156" s="1" t="s">
        <v>675</v>
      </c>
      <c r="B156" s="23" t="s">
        <v>903</v>
      </c>
      <c r="C156" s="29"/>
      <c r="D156" s="31"/>
      <c r="E156" s="55"/>
      <c r="F156" s="54"/>
    </row>
    <row r="157" spans="1:6" s="13" customFormat="1" ht="12.75">
      <c r="A157" s="1" t="s">
        <v>971</v>
      </c>
      <c r="B157" s="30" t="s">
        <v>904</v>
      </c>
      <c r="C157" s="29" t="s">
        <v>718</v>
      </c>
      <c r="D157" s="31">
        <v>1</v>
      </c>
      <c r="E157" s="55"/>
      <c r="F157" s="54"/>
    </row>
    <row r="158" spans="1:6" s="13" customFormat="1" ht="12.75">
      <c r="A158" s="19" t="s">
        <v>676</v>
      </c>
      <c r="B158" s="24" t="s">
        <v>905</v>
      </c>
      <c r="C158" s="29"/>
      <c r="D158" s="31"/>
      <c r="E158" s="55"/>
      <c r="F158" s="54"/>
    </row>
    <row r="159" spans="1:6" s="13" customFormat="1" ht="12.75">
      <c r="A159" s="19" t="s">
        <v>972</v>
      </c>
      <c r="B159" s="17" t="s">
        <v>906</v>
      </c>
      <c r="C159" s="29" t="s">
        <v>907</v>
      </c>
      <c r="D159" s="31">
        <v>60</v>
      </c>
      <c r="E159" s="55"/>
      <c r="F159" s="54"/>
    </row>
    <row r="160" spans="1:6" s="72" customFormat="1" ht="12.75">
      <c r="A160" s="19" t="s">
        <v>973</v>
      </c>
      <c r="B160" s="17" t="s">
        <v>908</v>
      </c>
      <c r="C160" s="29" t="s">
        <v>898</v>
      </c>
      <c r="D160" s="31">
        <v>7</v>
      </c>
      <c r="E160" s="55"/>
      <c r="F160" s="54"/>
    </row>
    <row r="161" spans="1:6" s="72" customFormat="1" ht="25.5">
      <c r="A161" s="19" t="s">
        <v>619</v>
      </c>
      <c r="B161" s="22" t="s">
        <v>1008</v>
      </c>
      <c r="C161" s="16"/>
      <c r="D161" s="114"/>
      <c r="E161" s="55"/>
      <c r="F161" s="54"/>
    </row>
    <row r="162" spans="1:6" s="13" customFormat="1" ht="12.75">
      <c r="A162" s="19" t="s">
        <v>620</v>
      </c>
      <c r="B162" s="17" t="s">
        <v>618</v>
      </c>
      <c r="C162" s="16" t="s">
        <v>898</v>
      </c>
      <c r="D162" s="114">
        <v>6</v>
      </c>
      <c r="E162" s="55"/>
      <c r="F162" s="54"/>
    </row>
    <row r="163" spans="1:6" s="13" customFormat="1" ht="12.75">
      <c r="A163" s="33" t="s">
        <v>677</v>
      </c>
      <c r="B163" s="18" t="s">
        <v>909</v>
      </c>
      <c r="C163" s="16"/>
      <c r="D163" s="31"/>
      <c r="E163" s="55"/>
      <c r="F163" s="54"/>
    </row>
    <row r="164" spans="1:6" s="13" customFormat="1" ht="25.5">
      <c r="A164" s="19" t="s">
        <v>678</v>
      </c>
      <c r="B164" s="22" t="s">
        <v>910</v>
      </c>
      <c r="C164" s="16"/>
      <c r="D164" s="31"/>
      <c r="E164" s="55"/>
      <c r="F164" s="54"/>
    </row>
    <row r="165" spans="1:6" s="13" customFormat="1" ht="12.75">
      <c r="A165" s="19" t="s">
        <v>974</v>
      </c>
      <c r="B165" s="17" t="s">
        <v>911</v>
      </c>
      <c r="C165" s="16" t="s">
        <v>912</v>
      </c>
      <c r="D165" s="31">
        <v>4</v>
      </c>
      <c r="E165" s="55"/>
      <c r="F165" s="54"/>
    </row>
    <row r="166" spans="1:6" s="13" customFormat="1" ht="12.75">
      <c r="A166" s="19" t="s">
        <v>975</v>
      </c>
      <c r="B166" s="17" t="s">
        <v>913</v>
      </c>
      <c r="C166" s="16" t="s">
        <v>912</v>
      </c>
      <c r="D166" s="31">
        <v>8</v>
      </c>
      <c r="E166" s="55"/>
      <c r="F166" s="54"/>
    </row>
    <row r="167" spans="1:6" s="13" customFormat="1" ht="12.75">
      <c r="A167" s="19" t="s">
        <v>976</v>
      </c>
      <c r="B167" s="17" t="s">
        <v>914</v>
      </c>
      <c r="C167" s="16" t="s">
        <v>912</v>
      </c>
      <c r="D167" s="31">
        <v>4</v>
      </c>
      <c r="E167" s="55"/>
      <c r="F167" s="54"/>
    </row>
    <row r="168" spans="1:6" s="13" customFormat="1" ht="12.75">
      <c r="A168" s="19" t="s">
        <v>977</v>
      </c>
      <c r="B168" s="17" t="s">
        <v>915</v>
      </c>
      <c r="C168" s="16" t="s">
        <v>912</v>
      </c>
      <c r="D168" s="31">
        <v>16</v>
      </c>
      <c r="E168" s="55"/>
      <c r="F168" s="54"/>
    </row>
    <row r="169" spans="1:6" s="13" customFormat="1" ht="12.75">
      <c r="A169" s="19" t="s">
        <v>978</v>
      </c>
      <c r="B169" s="17" t="s">
        <v>916</v>
      </c>
      <c r="C169" s="16" t="s">
        <v>912</v>
      </c>
      <c r="D169" s="31">
        <v>7</v>
      </c>
      <c r="E169" s="55"/>
      <c r="F169" s="54"/>
    </row>
    <row r="170" spans="1:6" s="13" customFormat="1" ht="12.75">
      <c r="A170" s="33" t="s">
        <v>679</v>
      </c>
      <c r="B170" s="18" t="s">
        <v>917</v>
      </c>
      <c r="C170" s="16"/>
      <c r="D170" s="31"/>
      <c r="E170" s="55"/>
      <c r="F170" s="54"/>
    </row>
    <row r="171" spans="1:6" s="13" customFormat="1" ht="12.75">
      <c r="A171" s="19" t="s">
        <v>680</v>
      </c>
      <c r="B171" s="22" t="s">
        <v>918</v>
      </c>
      <c r="C171" s="16"/>
      <c r="D171" s="31"/>
      <c r="E171" s="55"/>
      <c r="F171" s="54"/>
    </row>
    <row r="172" spans="1:6" s="13" customFormat="1" ht="25.5">
      <c r="A172" s="19" t="s">
        <v>979</v>
      </c>
      <c r="B172" s="17" t="s">
        <v>919</v>
      </c>
      <c r="C172" s="16" t="s">
        <v>723</v>
      </c>
      <c r="D172" s="31">
        <v>35</v>
      </c>
      <c r="E172" s="55"/>
      <c r="F172" s="54"/>
    </row>
    <row r="173" spans="1:6" s="13" customFormat="1" ht="12.75">
      <c r="A173" s="19" t="s">
        <v>681</v>
      </c>
      <c r="B173" s="22" t="s">
        <v>920</v>
      </c>
      <c r="C173" s="16"/>
      <c r="D173" s="31"/>
      <c r="E173" s="55"/>
      <c r="F173" s="54"/>
    </row>
    <row r="174" spans="1:6" s="13" customFormat="1" ht="25.5">
      <c r="A174" s="19" t="s">
        <v>980</v>
      </c>
      <c r="B174" s="17" t="s">
        <v>921</v>
      </c>
      <c r="C174" s="16" t="s">
        <v>912</v>
      </c>
      <c r="D174" s="31">
        <v>7</v>
      </c>
      <c r="E174" s="55"/>
      <c r="F174" s="54"/>
    </row>
    <row r="175" spans="1:6" s="13" customFormat="1" ht="12.75">
      <c r="A175" s="19" t="s">
        <v>682</v>
      </c>
      <c r="B175" s="22" t="s">
        <v>922</v>
      </c>
      <c r="C175" s="16"/>
      <c r="D175" s="31"/>
      <c r="E175" s="55"/>
      <c r="F175" s="54"/>
    </row>
    <row r="176" spans="1:6" s="13" customFormat="1" ht="12.75">
      <c r="A176" s="19" t="s">
        <v>981</v>
      </c>
      <c r="B176" s="17" t="s">
        <v>923</v>
      </c>
      <c r="C176" s="16" t="s">
        <v>736</v>
      </c>
      <c r="D176" s="31">
        <v>502</v>
      </c>
      <c r="E176" s="55"/>
      <c r="F176" s="54"/>
    </row>
    <row r="177" spans="1:6" s="13" customFormat="1" ht="12.75">
      <c r="A177" s="33" t="s">
        <v>683</v>
      </c>
      <c r="B177" s="18" t="s">
        <v>924</v>
      </c>
      <c r="C177" s="16"/>
      <c r="D177" s="31"/>
      <c r="E177" s="55"/>
      <c r="F177" s="54"/>
    </row>
    <row r="178" spans="1:6" s="13" customFormat="1" ht="12.75">
      <c r="A178" s="19" t="s">
        <v>684</v>
      </c>
      <c r="B178" s="24" t="s">
        <v>925</v>
      </c>
      <c r="C178" s="16"/>
      <c r="D178" s="31"/>
      <c r="E178" s="55"/>
      <c r="F178" s="54"/>
    </row>
    <row r="179" spans="1:6" s="13" customFormat="1" ht="12.75">
      <c r="A179" s="19" t="s">
        <v>982</v>
      </c>
      <c r="B179" s="17" t="s">
        <v>926</v>
      </c>
      <c r="C179" s="16" t="s">
        <v>753</v>
      </c>
      <c r="D179" s="31">
        <v>0</v>
      </c>
      <c r="E179" s="55"/>
      <c r="F179" s="54"/>
    </row>
    <row r="180" spans="1:6" s="13" customFormat="1" ht="12.75">
      <c r="A180" s="19" t="s">
        <v>983</v>
      </c>
      <c r="B180" s="17" t="s">
        <v>927</v>
      </c>
      <c r="C180" s="16" t="s">
        <v>753</v>
      </c>
      <c r="D180" s="31">
        <v>0</v>
      </c>
      <c r="E180" s="55"/>
      <c r="F180" s="54"/>
    </row>
    <row r="181" spans="1:6" s="13" customFormat="1" ht="12.75">
      <c r="A181" s="19" t="s">
        <v>984</v>
      </c>
      <c r="B181" s="17" t="s">
        <v>928</v>
      </c>
      <c r="C181" s="16" t="s">
        <v>753</v>
      </c>
      <c r="D181" s="31">
        <v>1025</v>
      </c>
      <c r="E181" s="55"/>
      <c r="F181" s="54"/>
    </row>
    <row r="182" spans="1:6" s="13" customFormat="1" ht="12.75">
      <c r="A182" s="19" t="s">
        <v>985</v>
      </c>
      <c r="B182" s="17" t="s">
        <v>929</v>
      </c>
      <c r="C182" s="16" t="s">
        <v>753</v>
      </c>
      <c r="D182" s="31">
        <v>1025</v>
      </c>
      <c r="E182" s="55"/>
      <c r="F182" s="54"/>
    </row>
    <row r="183" spans="1:6" s="13" customFormat="1" ht="12.75">
      <c r="A183" s="19" t="s">
        <v>986</v>
      </c>
      <c r="B183" s="17" t="s">
        <v>930</v>
      </c>
      <c r="C183" s="16" t="s">
        <v>723</v>
      </c>
      <c r="D183" s="31">
        <v>410</v>
      </c>
      <c r="E183" s="55"/>
      <c r="F183" s="54"/>
    </row>
    <row r="184" spans="1:6" s="13" customFormat="1" ht="12.75">
      <c r="A184" s="19" t="s">
        <v>685</v>
      </c>
      <c r="B184" s="24" t="s">
        <v>931</v>
      </c>
      <c r="C184" s="16"/>
      <c r="D184" s="31"/>
      <c r="E184" s="55"/>
      <c r="F184" s="54"/>
    </row>
    <row r="185" spans="1:6" s="13" customFormat="1" ht="12.75">
      <c r="A185" s="19" t="s">
        <v>987</v>
      </c>
      <c r="B185" s="17" t="s">
        <v>932</v>
      </c>
      <c r="C185" s="16" t="s">
        <v>753</v>
      </c>
      <c r="D185" s="31">
        <v>25</v>
      </c>
      <c r="E185" s="55"/>
      <c r="F185" s="54"/>
    </row>
    <row r="186" spans="1:6" s="13" customFormat="1" ht="12.75">
      <c r="A186" s="19" t="s">
        <v>988</v>
      </c>
      <c r="B186" s="17" t="s">
        <v>933</v>
      </c>
      <c r="C186" s="16" t="s">
        <v>753</v>
      </c>
      <c r="D186" s="31">
        <v>25</v>
      </c>
      <c r="E186" s="55"/>
      <c r="F186" s="54"/>
    </row>
    <row r="187" spans="1:6" s="13" customFormat="1" ht="12.75">
      <c r="A187" s="19" t="s">
        <v>989</v>
      </c>
      <c r="B187" s="17" t="s">
        <v>934</v>
      </c>
      <c r="C187" s="16" t="s">
        <v>723</v>
      </c>
      <c r="D187" s="31">
        <v>7.5</v>
      </c>
      <c r="E187" s="55"/>
      <c r="F187" s="54"/>
    </row>
    <row r="188" spans="1:6" s="13" customFormat="1" ht="12.75">
      <c r="A188" s="19" t="s">
        <v>686</v>
      </c>
      <c r="B188" s="22" t="s">
        <v>935</v>
      </c>
      <c r="C188" s="16"/>
      <c r="D188" s="31"/>
      <c r="E188" s="55"/>
      <c r="F188" s="54"/>
    </row>
    <row r="189" spans="1:6" s="13" customFormat="1" ht="12.75">
      <c r="A189" s="19" t="s">
        <v>990</v>
      </c>
      <c r="B189" s="17" t="s">
        <v>936</v>
      </c>
      <c r="C189" s="16" t="s">
        <v>753</v>
      </c>
      <c r="D189" s="31">
        <v>160</v>
      </c>
      <c r="E189" s="55"/>
      <c r="F189" s="54"/>
    </row>
    <row r="190" spans="1:6" s="13" customFormat="1" ht="12.75">
      <c r="A190" s="19" t="s">
        <v>991</v>
      </c>
      <c r="B190" s="17" t="s">
        <v>937</v>
      </c>
      <c r="C190" s="16" t="s">
        <v>753</v>
      </c>
      <c r="D190" s="31">
        <v>160</v>
      </c>
      <c r="E190" s="55"/>
      <c r="F190" s="54"/>
    </row>
    <row r="191" spans="1:6" s="13" customFormat="1" ht="12.75">
      <c r="A191" s="19" t="s">
        <v>992</v>
      </c>
      <c r="B191" s="17" t="s">
        <v>938</v>
      </c>
      <c r="C191" s="16" t="s">
        <v>753</v>
      </c>
      <c r="D191" s="31">
        <v>160</v>
      </c>
      <c r="E191" s="55"/>
      <c r="F191" s="54"/>
    </row>
    <row r="192" spans="1:6" s="13" customFormat="1" ht="12.75">
      <c r="A192" s="19" t="s">
        <v>993</v>
      </c>
      <c r="B192" s="17" t="s">
        <v>939</v>
      </c>
      <c r="C192" s="16" t="s">
        <v>723</v>
      </c>
      <c r="D192" s="31">
        <v>48</v>
      </c>
      <c r="E192" s="55"/>
      <c r="F192" s="54"/>
    </row>
    <row r="193" spans="1:6" s="13" customFormat="1" ht="12.75">
      <c r="A193" s="19" t="s">
        <v>687</v>
      </c>
      <c r="B193" s="22" t="s">
        <v>940</v>
      </c>
      <c r="C193" s="16"/>
      <c r="D193" s="31"/>
      <c r="E193" s="55"/>
      <c r="F193" s="54"/>
    </row>
    <row r="194" spans="1:6" s="13" customFormat="1" ht="12.75">
      <c r="A194" s="19" t="s">
        <v>994</v>
      </c>
      <c r="B194" s="17" t="s">
        <v>941</v>
      </c>
      <c r="C194" s="16" t="s">
        <v>753</v>
      </c>
      <c r="D194" s="31">
        <v>85</v>
      </c>
      <c r="E194" s="55"/>
      <c r="F194" s="54"/>
    </row>
    <row r="195" spans="1:6" s="13" customFormat="1" ht="12.75">
      <c r="A195" s="19" t="s">
        <v>688</v>
      </c>
      <c r="B195" s="22" t="s">
        <v>942</v>
      </c>
      <c r="C195" s="16"/>
      <c r="D195" s="31"/>
      <c r="E195" s="55"/>
      <c r="F195" s="54"/>
    </row>
    <row r="196" spans="1:6" s="13" customFormat="1" ht="12.75">
      <c r="A196" s="19" t="s">
        <v>995</v>
      </c>
      <c r="B196" s="17" t="s">
        <v>943</v>
      </c>
      <c r="C196" s="16" t="s">
        <v>898</v>
      </c>
      <c r="D196" s="31">
        <v>1</v>
      </c>
      <c r="E196" s="55"/>
      <c r="F196" s="54"/>
    </row>
    <row r="197" spans="1:6" s="13" customFormat="1" ht="12.75">
      <c r="A197" s="19" t="s">
        <v>996</v>
      </c>
      <c r="B197" s="22" t="s">
        <v>944</v>
      </c>
      <c r="C197" s="16"/>
      <c r="D197" s="31"/>
      <c r="E197" s="55"/>
      <c r="F197" s="54"/>
    </row>
    <row r="198" spans="1:6" s="13" customFormat="1" ht="12.75">
      <c r="A198" s="19" t="s">
        <v>997</v>
      </c>
      <c r="B198" s="17" t="s">
        <v>945</v>
      </c>
      <c r="C198" s="16" t="s">
        <v>753</v>
      </c>
      <c r="D198" s="31">
        <v>1050</v>
      </c>
      <c r="E198" s="55"/>
      <c r="F198" s="54"/>
    </row>
    <row r="199" spans="1:6" s="13" customFormat="1" ht="12.75">
      <c r="A199" s="19" t="s">
        <v>998</v>
      </c>
      <c r="B199" s="17" t="s">
        <v>946</v>
      </c>
      <c r="C199" s="16" t="s">
        <v>723</v>
      </c>
      <c r="D199" s="31">
        <v>700</v>
      </c>
      <c r="E199" s="55"/>
      <c r="F199" s="54"/>
    </row>
    <row r="200" spans="1:6" s="13" customFormat="1" ht="12.75">
      <c r="A200" s="33" t="s">
        <v>689</v>
      </c>
      <c r="B200" s="18" t="s">
        <v>947</v>
      </c>
      <c r="C200" s="16" t="s">
        <v>889</v>
      </c>
      <c r="D200" s="31">
        <v>1</v>
      </c>
      <c r="E200" s="55"/>
      <c r="F200" s="54"/>
    </row>
    <row r="201" spans="1:6" s="13" customFormat="1" ht="12.75">
      <c r="A201" s="143" t="s">
        <v>646</v>
      </c>
      <c r="B201" s="143"/>
      <c r="C201" s="143"/>
      <c r="D201" s="143"/>
      <c r="E201" s="143"/>
      <c r="F201" s="81"/>
    </row>
    <row r="202" spans="1:6" s="13" customFormat="1" ht="12.75">
      <c r="A202" s="42"/>
      <c r="B202" s="32" t="s">
        <v>1076</v>
      </c>
      <c r="C202" s="25"/>
      <c r="D202" s="104"/>
      <c r="E202" s="50"/>
      <c r="F202" s="51"/>
    </row>
    <row r="203" spans="1:6" s="13" customFormat="1" ht="12.75">
      <c r="A203" s="33">
        <v>21</v>
      </c>
      <c r="B203" s="34" t="s">
        <v>917</v>
      </c>
      <c r="C203" s="59"/>
      <c r="D203" s="109"/>
      <c r="E203" s="53"/>
      <c r="F203" s="54"/>
    </row>
    <row r="204" spans="1:6" s="13" customFormat="1" ht="12.75">
      <c r="A204" s="19" t="s">
        <v>690</v>
      </c>
      <c r="B204" s="22" t="s">
        <v>918</v>
      </c>
      <c r="C204" s="59"/>
      <c r="D204" s="109"/>
      <c r="E204" s="53"/>
      <c r="F204" s="54"/>
    </row>
    <row r="205" spans="1:6" s="13" customFormat="1" ht="25.5">
      <c r="A205" s="19" t="s">
        <v>1085</v>
      </c>
      <c r="B205" s="17" t="s">
        <v>919</v>
      </c>
      <c r="C205" s="16" t="s">
        <v>723</v>
      </c>
      <c r="D205" s="31">
        <v>40</v>
      </c>
      <c r="E205" s="55"/>
      <c r="F205" s="54"/>
    </row>
    <row r="206" spans="1:6" s="13" customFormat="1" ht="12.75">
      <c r="A206" s="19" t="s">
        <v>691</v>
      </c>
      <c r="B206" s="22" t="s">
        <v>999</v>
      </c>
      <c r="C206" s="16"/>
      <c r="D206" s="31"/>
      <c r="E206" s="55"/>
      <c r="F206" s="54"/>
    </row>
    <row r="207" spans="1:6" s="13" customFormat="1" ht="12.75">
      <c r="A207" s="19" t="s">
        <v>1086</v>
      </c>
      <c r="B207" s="17" t="s">
        <v>1000</v>
      </c>
      <c r="C207" s="16" t="s">
        <v>723</v>
      </c>
      <c r="D207" s="31">
        <v>0.5</v>
      </c>
      <c r="E207" s="55"/>
      <c r="F207" s="54"/>
    </row>
    <row r="208" spans="1:6" s="13" customFormat="1" ht="12.75">
      <c r="A208" s="19" t="s">
        <v>1087</v>
      </c>
      <c r="B208" s="24" t="s">
        <v>920</v>
      </c>
      <c r="C208" s="16"/>
      <c r="D208" s="31"/>
      <c r="E208" s="55"/>
      <c r="F208" s="54"/>
    </row>
    <row r="209" spans="1:6" s="13" customFormat="1" ht="12.75">
      <c r="A209" s="19" t="s">
        <v>1088</v>
      </c>
      <c r="B209" s="17" t="s">
        <v>1001</v>
      </c>
      <c r="C209" s="16" t="s">
        <v>912</v>
      </c>
      <c r="D209" s="31">
        <v>8</v>
      </c>
      <c r="E209" s="55"/>
      <c r="F209" s="54"/>
    </row>
    <row r="210" spans="1:6" s="13" customFormat="1" ht="25.5">
      <c r="A210" s="19" t="s">
        <v>1089</v>
      </c>
      <c r="B210" s="17" t="s">
        <v>1002</v>
      </c>
      <c r="C210" s="16" t="s">
        <v>912</v>
      </c>
      <c r="D210" s="31">
        <v>30</v>
      </c>
      <c r="E210" s="55"/>
      <c r="F210" s="54"/>
    </row>
    <row r="211" spans="1:6" s="13" customFormat="1" ht="12.75">
      <c r="A211" s="19" t="s">
        <v>1090</v>
      </c>
      <c r="B211" s="22" t="s">
        <v>905</v>
      </c>
      <c r="C211" s="16"/>
      <c r="D211" s="31"/>
      <c r="E211" s="55"/>
      <c r="F211" s="54"/>
    </row>
    <row r="212" spans="1:6" s="13" customFormat="1" ht="12.75">
      <c r="A212" s="19" t="s">
        <v>1091</v>
      </c>
      <c r="B212" s="17" t="s">
        <v>1003</v>
      </c>
      <c r="C212" s="16" t="s">
        <v>736</v>
      </c>
      <c r="D212" s="31">
        <v>500</v>
      </c>
      <c r="E212" s="55"/>
      <c r="F212" s="54"/>
    </row>
    <row r="213" spans="1:6" s="13" customFormat="1" ht="12.75">
      <c r="A213" s="19" t="s">
        <v>1092</v>
      </c>
      <c r="B213" s="17" t="s">
        <v>1004</v>
      </c>
      <c r="C213" s="16" t="s">
        <v>898</v>
      </c>
      <c r="D213" s="31">
        <v>40</v>
      </c>
      <c r="E213" s="55"/>
      <c r="F213" s="54"/>
    </row>
    <row r="214" spans="1:6" s="13" customFormat="1" ht="12.75">
      <c r="A214" s="19" t="s">
        <v>1093</v>
      </c>
      <c r="B214" s="22" t="s">
        <v>1005</v>
      </c>
      <c r="C214" s="16"/>
      <c r="D214" s="31"/>
      <c r="E214" s="55"/>
      <c r="F214" s="54"/>
    </row>
    <row r="215" spans="1:6" s="13" customFormat="1" ht="12.75">
      <c r="A215" s="19" t="s">
        <v>1094</v>
      </c>
      <c r="B215" s="17" t="s">
        <v>1006</v>
      </c>
      <c r="C215" s="16" t="s">
        <v>736</v>
      </c>
      <c r="D215" s="31">
        <v>1166</v>
      </c>
      <c r="E215" s="55"/>
      <c r="F215" s="54"/>
    </row>
    <row r="216" spans="1:6" s="13" customFormat="1" ht="12.75">
      <c r="A216" s="19" t="s">
        <v>1095</v>
      </c>
      <c r="B216" s="17" t="s">
        <v>1007</v>
      </c>
      <c r="C216" s="16" t="s">
        <v>736</v>
      </c>
      <c r="D216" s="31">
        <v>120</v>
      </c>
      <c r="E216" s="55"/>
      <c r="F216" s="54"/>
    </row>
    <row r="217" spans="1:6" s="13" customFormat="1" ht="25.5">
      <c r="A217" s="19" t="s">
        <v>1096</v>
      </c>
      <c r="B217" s="22" t="s">
        <v>1008</v>
      </c>
      <c r="C217" s="16"/>
      <c r="D217" s="31"/>
      <c r="E217" s="55"/>
      <c r="F217" s="54"/>
    </row>
    <row r="218" spans="1:6" s="13" customFormat="1" ht="12.75">
      <c r="A218" s="19" t="s">
        <v>1097</v>
      </c>
      <c r="B218" s="17" t="s">
        <v>1009</v>
      </c>
      <c r="C218" s="16" t="s">
        <v>898</v>
      </c>
      <c r="D218" s="31">
        <v>4</v>
      </c>
      <c r="E218" s="55"/>
      <c r="F218" s="54"/>
    </row>
    <row r="219" spans="1:6" s="13" customFormat="1" ht="25.5">
      <c r="A219" s="19" t="s">
        <v>1098</v>
      </c>
      <c r="B219" s="22" t="s">
        <v>1010</v>
      </c>
      <c r="C219" s="4"/>
      <c r="D219" s="31"/>
      <c r="E219" s="55"/>
      <c r="F219" s="54"/>
    </row>
    <row r="220" spans="1:6" s="13" customFormat="1" ht="12.75">
      <c r="A220" s="19" t="s">
        <v>1099</v>
      </c>
      <c r="B220" s="17" t="s">
        <v>894</v>
      </c>
      <c r="C220" s="16" t="s">
        <v>898</v>
      </c>
      <c r="D220" s="31">
        <v>1</v>
      </c>
      <c r="E220" s="55"/>
      <c r="F220" s="54"/>
    </row>
    <row r="221" spans="1:6" s="13" customFormat="1" ht="12.75">
      <c r="A221" s="33">
        <v>22</v>
      </c>
      <c r="B221" s="34" t="s">
        <v>924</v>
      </c>
      <c r="C221" s="16"/>
      <c r="D221" s="60"/>
      <c r="E221" s="55"/>
      <c r="F221" s="54"/>
    </row>
    <row r="222" spans="1:6" s="13" customFormat="1" ht="12.75">
      <c r="A222" s="19" t="s">
        <v>692</v>
      </c>
      <c r="B222" s="22" t="s">
        <v>925</v>
      </c>
      <c r="C222" s="16"/>
      <c r="D222" s="31"/>
      <c r="E222" s="55"/>
      <c r="F222" s="54"/>
    </row>
    <row r="223" spans="1:6" s="13" customFormat="1" ht="12.75">
      <c r="A223" s="19" t="s">
        <v>1100</v>
      </c>
      <c r="B223" s="17" t="s">
        <v>926</v>
      </c>
      <c r="C223" s="16" t="s">
        <v>753</v>
      </c>
      <c r="D223" s="31">
        <v>0</v>
      </c>
      <c r="E223" s="55"/>
      <c r="F223" s="54"/>
    </row>
    <row r="224" spans="1:6" s="13" customFormat="1" ht="12.75">
      <c r="A224" s="19" t="s">
        <v>1101</v>
      </c>
      <c r="B224" s="17" t="s">
        <v>927</v>
      </c>
      <c r="C224" s="16" t="s">
        <v>753</v>
      </c>
      <c r="D224" s="31">
        <v>0</v>
      </c>
      <c r="E224" s="55"/>
      <c r="F224" s="54"/>
    </row>
    <row r="225" spans="1:6" s="13" customFormat="1" ht="12.75">
      <c r="A225" s="19" t="s">
        <v>1102</v>
      </c>
      <c r="B225" s="17" t="s">
        <v>928</v>
      </c>
      <c r="C225" s="16" t="s">
        <v>753</v>
      </c>
      <c r="D225" s="31">
        <v>1380</v>
      </c>
      <c r="E225" s="55"/>
      <c r="F225" s="54"/>
    </row>
    <row r="226" spans="1:6" s="13" customFormat="1" ht="12.75">
      <c r="A226" s="19" t="s">
        <v>1103</v>
      </c>
      <c r="B226" s="17" t="s">
        <v>929</v>
      </c>
      <c r="C226" s="16" t="s">
        <v>753</v>
      </c>
      <c r="D226" s="31">
        <v>1380</v>
      </c>
      <c r="E226" s="55"/>
      <c r="F226" s="54"/>
    </row>
    <row r="227" spans="1:6" s="13" customFormat="1" ht="12.75">
      <c r="A227" s="19" t="s">
        <v>1104</v>
      </c>
      <c r="B227" s="17" t="s">
        <v>930</v>
      </c>
      <c r="C227" s="16" t="s">
        <v>723</v>
      </c>
      <c r="D227" s="31">
        <v>540</v>
      </c>
      <c r="E227" s="55"/>
      <c r="F227" s="54"/>
    </row>
    <row r="228" spans="1:6" s="13" customFormat="1" ht="12.75">
      <c r="A228" s="19" t="s">
        <v>1123</v>
      </c>
      <c r="B228" s="22" t="s">
        <v>931</v>
      </c>
      <c r="C228" s="16"/>
      <c r="D228" s="31"/>
      <c r="E228" s="55"/>
      <c r="F228" s="54"/>
    </row>
    <row r="229" spans="1:6" s="13" customFormat="1" ht="12.75">
      <c r="A229" s="19" t="s">
        <v>1122</v>
      </c>
      <c r="B229" s="17" t="s">
        <v>932</v>
      </c>
      <c r="C229" s="16" t="s">
        <v>753</v>
      </c>
      <c r="D229" s="31">
        <v>70</v>
      </c>
      <c r="E229" s="55"/>
      <c r="F229" s="54"/>
    </row>
    <row r="230" spans="1:6" s="13" customFormat="1" ht="12.75">
      <c r="A230" s="19" t="s">
        <v>1121</v>
      </c>
      <c r="B230" s="17" t="s">
        <v>933</v>
      </c>
      <c r="C230" s="16" t="s">
        <v>753</v>
      </c>
      <c r="D230" s="31">
        <v>70</v>
      </c>
      <c r="E230" s="55"/>
      <c r="F230" s="54"/>
    </row>
    <row r="231" spans="1:6" s="13" customFormat="1" ht="12.75">
      <c r="A231" s="19" t="s">
        <v>1120</v>
      </c>
      <c r="B231" s="17" t="s">
        <v>934</v>
      </c>
      <c r="C231" s="16" t="s">
        <v>723</v>
      </c>
      <c r="D231" s="31">
        <v>21</v>
      </c>
      <c r="E231" s="55"/>
      <c r="F231" s="54"/>
    </row>
    <row r="232" spans="1:6" s="13" customFormat="1" ht="12.75">
      <c r="A232" s="19" t="s">
        <v>1119</v>
      </c>
      <c r="B232" s="22" t="s">
        <v>1011</v>
      </c>
      <c r="C232" s="16"/>
      <c r="D232" s="31"/>
      <c r="E232" s="55"/>
      <c r="F232" s="54"/>
    </row>
    <row r="233" spans="1:6" s="13" customFormat="1" ht="12.75">
      <c r="A233" s="19" t="s">
        <v>1118</v>
      </c>
      <c r="B233" s="17" t="s">
        <v>1012</v>
      </c>
      <c r="C233" s="16" t="s">
        <v>753</v>
      </c>
      <c r="D233" s="31">
        <v>360</v>
      </c>
      <c r="E233" s="55"/>
      <c r="F233" s="54"/>
    </row>
    <row r="234" spans="1:6" s="13" customFormat="1" ht="12.75">
      <c r="A234" s="19" t="s">
        <v>1117</v>
      </c>
      <c r="B234" s="17" t="s">
        <v>937</v>
      </c>
      <c r="C234" s="16" t="s">
        <v>753</v>
      </c>
      <c r="D234" s="31">
        <v>360</v>
      </c>
      <c r="E234" s="55"/>
      <c r="F234" s="54"/>
    </row>
    <row r="235" spans="1:6" s="13" customFormat="1" ht="12.75">
      <c r="A235" s="19" t="s">
        <v>1116</v>
      </c>
      <c r="B235" s="17" t="s">
        <v>938</v>
      </c>
      <c r="C235" s="16" t="s">
        <v>753</v>
      </c>
      <c r="D235" s="31">
        <v>360</v>
      </c>
      <c r="E235" s="55"/>
      <c r="F235" s="54"/>
    </row>
    <row r="236" spans="1:6" s="13" customFormat="1" ht="12.75">
      <c r="A236" s="19" t="s">
        <v>1115</v>
      </c>
      <c r="B236" s="17" t="s">
        <v>1013</v>
      </c>
      <c r="C236" s="16" t="s">
        <v>723</v>
      </c>
      <c r="D236" s="31">
        <v>108</v>
      </c>
      <c r="E236" s="55"/>
      <c r="F236" s="54"/>
    </row>
    <row r="237" spans="1:6" s="13" customFormat="1" ht="12.75">
      <c r="A237" s="19" t="s">
        <v>1114</v>
      </c>
      <c r="B237" s="22" t="s">
        <v>1014</v>
      </c>
      <c r="C237" s="16"/>
      <c r="D237" s="31"/>
      <c r="E237" s="55"/>
      <c r="F237" s="54"/>
    </row>
    <row r="238" spans="1:6" s="13" customFormat="1" ht="12.75">
      <c r="A238" s="19" t="s">
        <v>1113</v>
      </c>
      <c r="B238" s="17" t="s">
        <v>1015</v>
      </c>
      <c r="C238" s="16" t="s">
        <v>753</v>
      </c>
      <c r="D238" s="31">
        <v>10</v>
      </c>
      <c r="E238" s="55"/>
      <c r="F238" s="54"/>
    </row>
    <row r="239" spans="1:6" s="13" customFormat="1" ht="12.75">
      <c r="A239" s="19" t="s">
        <v>1112</v>
      </c>
      <c r="B239" s="17" t="s">
        <v>1013</v>
      </c>
      <c r="C239" s="16" t="s">
        <v>723</v>
      </c>
      <c r="D239" s="31">
        <v>3</v>
      </c>
      <c r="E239" s="55"/>
      <c r="F239" s="54"/>
    </row>
    <row r="240" spans="1:6" s="13" customFormat="1" ht="12.75">
      <c r="A240" s="19" t="s">
        <v>1111</v>
      </c>
      <c r="B240" s="24" t="s">
        <v>940</v>
      </c>
      <c r="C240" s="16"/>
      <c r="D240" s="31"/>
      <c r="E240" s="55"/>
      <c r="F240" s="54"/>
    </row>
    <row r="241" spans="1:6" s="13" customFormat="1" ht="12.75">
      <c r="A241" s="19" t="s">
        <v>1110</v>
      </c>
      <c r="B241" s="17" t="s">
        <v>941</v>
      </c>
      <c r="C241" s="16" t="s">
        <v>753</v>
      </c>
      <c r="D241" s="31">
        <v>170</v>
      </c>
      <c r="E241" s="55"/>
      <c r="F241" s="54"/>
    </row>
    <row r="242" spans="1:6" s="13" customFormat="1" ht="12.75">
      <c r="A242" s="19" t="s">
        <v>1109</v>
      </c>
      <c r="B242" s="22" t="s">
        <v>942</v>
      </c>
      <c r="C242" s="16"/>
      <c r="D242" s="31"/>
      <c r="E242" s="55"/>
      <c r="F242" s="54"/>
    </row>
    <row r="243" spans="1:6" s="13" customFormat="1" ht="12.75">
      <c r="A243" s="19" t="s">
        <v>1108</v>
      </c>
      <c r="B243" s="17" t="s">
        <v>943</v>
      </c>
      <c r="C243" s="16" t="s">
        <v>898</v>
      </c>
      <c r="D243" s="31">
        <v>3</v>
      </c>
      <c r="E243" s="55"/>
      <c r="F243" s="54"/>
    </row>
    <row r="244" spans="1:6" s="13" customFormat="1" ht="12.75">
      <c r="A244" s="19" t="s">
        <v>1107</v>
      </c>
      <c r="B244" s="22" t="s">
        <v>944</v>
      </c>
      <c r="C244" s="16"/>
      <c r="D244" s="31"/>
      <c r="E244" s="55"/>
      <c r="F244" s="54"/>
    </row>
    <row r="245" spans="1:6" s="13" customFormat="1" ht="12.75">
      <c r="A245" s="19" t="s">
        <v>1106</v>
      </c>
      <c r="B245" s="17" t="s">
        <v>1016</v>
      </c>
      <c r="C245" s="16" t="s">
        <v>753</v>
      </c>
      <c r="D245" s="31">
        <v>1450</v>
      </c>
      <c r="E245" s="55"/>
      <c r="F245" s="54"/>
    </row>
    <row r="246" spans="1:6" s="13" customFormat="1" ht="12.75">
      <c r="A246" s="19" t="s">
        <v>1105</v>
      </c>
      <c r="B246" s="17" t="s">
        <v>946</v>
      </c>
      <c r="C246" s="16" t="s">
        <v>723</v>
      </c>
      <c r="D246" s="31">
        <v>730</v>
      </c>
      <c r="E246" s="55"/>
      <c r="F246" s="54"/>
    </row>
    <row r="247" spans="1:6" s="13" customFormat="1" ht="12.75">
      <c r="A247" s="33" t="s">
        <v>693</v>
      </c>
      <c r="B247" s="18" t="s">
        <v>947</v>
      </c>
      <c r="C247" s="16" t="s">
        <v>889</v>
      </c>
      <c r="D247" s="31">
        <v>1</v>
      </c>
      <c r="E247" s="55"/>
      <c r="F247" s="54"/>
    </row>
    <row r="248" spans="1:6" s="13" customFormat="1" ht="12.75">
      <c r="A248" s="45"/>
      <c r="B248" s="46" t="s">
        <v>1017</v>
      </c>
      <c r="C248" s="47"/>
      <c r="D248" s="31"/>
      <c r="E248" s="53"/>
      <c r="F248" s="54"/>
    </row>
    <row r="249" spans="1:6" s="13" customFormat="1" ht="25.5">
      <c r="A249" s="33" t="s">
        <v>694</v>
      </c>
      <c r="B249" s="18" t="s">
        <v>1018</v>
      </c>
      <c r="C249" s="16"/>
      <c r="D249" s="31"/>
      <c r="E249" s="55"/>
      <c r="F249" s="54"/>
    </row>
    <row r="250" spans="1:6" s="13" customFormat="1" ht="12.75">
      <c r="A250" s="19" t="s">
        <v>695</v>
      </c>
      <c r="B250" s="23" t="s">
        <v>1019</v>
      </c>
      <c r="C250" s="16"/>
      <c r="D250" s="60"/>
      <c r="E250" s="55"/>
      <c r="F250" s="54"/>
    </row>
    <row r="251" spans="1:6" s="13" customFormat="1" ht="12.75">
      <c r="A251" s="19" t="s">
        <v>1124</v>
      </c>
      <c r="B251" s="30" t="s">
        <v>1020</v>
      </c>
      <c r="C251" s="16" t="s">
        <v>736</v>
      </c>
      <c r="D251" s="31">
        <v>33</v>
      </c>
      <c r="E251" s="55"/>
      <c r="F251" s="54"/>
    </row>
    <row r="252" spans="1:6" s="13" customFormat="1" ht="12.75">
      <c r="A252" s="19" t="s">
        <v>1125</v>
      </c>
      <c r="B252" s="30" t="s">
        <v>1021</v>
      </c>
      <c r="C252" s="16" t="s">
        <v>736</v>
      </c>
      <c r="D252" s="31">
        <v>30</v>
      </c>
      <c r="E252" s="55"/>
      <c r="F252" s="54"/>
    </row>
    <row r="253" spans="1:6" s="13" customFormat="1" ht="12.75">
      <c r="A253" s="19" t="s">
        <v>1126</v>
      </c>
      <c r="B253" s="30" t="s">
        <v>1022</v>
      </c>
      <c r="C253" s="16" t="s">
        <v>736</v>
      </c>
      <c r="D253" s="31">
        <v>55</v>
      </c>
      <c r="E253" s="55"/>
      <c r="F253" s="54"/>
    </row>
    <row r="254" spans="1:6" s="13" customFormat="1" ht="25.5">
      <c r="A254" s="33" t="s">
        <v>696</v>
      </c>
      <c r="B254" s="18" t="s">
        <v>892</v>
      </c>
      <c r="C254" s="16"/>
      <c r="D254" s="31"/>
      <c r="E254" s="55"/>
      <c r="F254" s="54"/>
    </row>
    <row r="255" spans="1:6" s="13" customFormat="1" ht="12.75">
      <c r="A255" s="1" t="s">
        <v>697</v>
      </c>
      <c r="B255" s="23" t="s">
        <v>1023</v>
      </c>
      <c r="C255" s="16"/>
      <c r="D255" s="31"/>
      <c r="E255" s="55"/>
      <c r="F255" s="54"/>
    </row>
    <row r="256" spans="1:6" s="13" customFormat="1" ht="12.75">
      <c r="A256" s="19" t="s">
        <v>1127</v>
      </c>
      <c r="B256" s="35" t="s">
        <v>894</v>
      </c>
      <c r="C256" s="16" t="s">
        <v>889</v>
      </c>
      <c r="D256" s="31">
        <v>1</v>
      </c>
      <c r="E256" s="55"/>
      <c r="F256" s="54"/>
    </row>
    <row r="257" spans="1:6" s="13" customFormat="1" ht="12.75">
      <c r="A257" s="33" t="s">
        <v>698</v>
      </c>
      <c r="B257" s="18" t="s">
        <v>1024</v>
      </c>
      <c r="C257" s="16"/>
      <c r="D257" s="31"/>
      <c r="E257" s="55"/>
      <c r="F257" s="54"/>
    </row>
    <row r="258" spans="1:6" s="13" customFormat="1" ht="12.75">
      <c r="A258" s="19" t="s">
        <v>699</v>
      </c>
      <c r="B258" s="23" t="s">
        <v>902</v>
      </c>
      <c r="C258" s="16"/>
      <c r="D258" s="31"/>
      <c r="E258" s="55"/>
      <c r="F258" s="54"/>
    </row>
    <row r="259" spans="1:6" s="13" customFormat="1" ht="12.75">
      <c r="A259" s="19" t="s">
        <v>1128</v>
      </c>
      <c r="B259" s="35" t="s">
        <v>1025</v>
      </c>
      <c r="C259" s="16" t="s">
        <v>735</v>
      </c>
      <c r="D259" s="31">
        <v>1</v>
      </c>
      <c r="E259" s="55"/>
      <c r="F259" s="54"/>
    </row>
    <row r="260" spans="1:6" s="13" customFormat="1" ht="12.75">
      <c r="A260" s="19" t="s">
        <v>1129</v>
      </c>
      <c r="B260" s="36" t="s">
        <v>1026</v>
      </c>
      <c r="C260" s="16" t="s">
        <v>735</v>
      </c>
      <c r="D260" s="31">
        <v>2</v>
      </c>
      <c r="E260" s="55"/>
      <c r="F260" s="54"/>
    </row>
    <row r="261" spans="1:6" s="13" customFormat="1" ht="12.75">
      <c r="A261" s="19" t="s">
        <v>700</v>
      </c>
      <c r="B261" s="23" t="s">
        <v>1027</v>
      </c>
      <c r="C261" s="16"/>
      <c r="D261" s="31"/>
      <c r="E261" s="55"/>
      <c r="F261" s="54"/>
    </row>
    <row r="262" spans="1:6" s="13" customFormat="1" ht="12.75">
      <c r="A262" s="19" t="s">
        <v>1130</v>
      </c>
      <c r="B262" s="36" t="s">
        <v>1028</v>
      </c>
      <c r="C262" s="16" t="s">
        <v>735</v>
      </c>
      <c r="D262" s="31">
        <v>1</v>
      </c>
      <c r="E262" s="55"/>
      <c r="F262" s="54"/>
    </row>
    <row r="263" spans="1:6" s="13" customFormat="1" ht="12.75">
      <c r="A263" s="19" t="s">
        <v>701</v>
      </c>
      <c r="B263" s="23" t="s">
        <v>1029</v>
      </c>
      <c r="C263" s="16"/>
      <c r="D263" s="31"/>
      <c r="E263" s="55"/>
      <c r="F263" s="54"/>
    </row>
    <row r="264" spans="1:6" s="13" customFormat="1" ht="25.5">
      <c r="A264" s="19" t="s">
        <v>1131</v>
      </c>
      <c r="B264" s="35" t="s">
        <v>1030</v>
      </c>
      <c r="C264" s="16" t="s">
        <v>735</v>
      </c>
      <c r="D264" s="31">
        <v>2</v>
      </c>
      <c r="E264" s="55"/>
      <c r="F264" s="54"/>
    </row>
    <row r="265" spans="1:6" s="13" customFormat="1" ht="25.5">
      <c r="A265" s="19" t="s">
        <v>1132</v>
      </c>
      <c r="B265" s="36" t="s">
        <v>1031</v>
      </c>
      <c r="C265" s="16" t="s">
        <v>735</v>
      </c>
      <c r="D265" s="31">
        <v>3</v>
      </c>
      <c r="E265" s="55"/>
      <c r="F265" s="54"/>
    </row>
    <row r="266" spans="1:6" s="13" customFormat="1" ht="12.75">
      <c r="A266" s="19" t="s">
        <v>702</v>
      </c>
      <c r="B266" s="23" t="s">
        <v>1032</v>
      </c>
      <c r="C266" s="16"/>
      <c r="D266" s="31"/>
      <c r="E266" s="55"/>
      <c r="F266" s="54"/>
    </row>
    <row r="267" spans="1:6" s="13" customFormat="1" ht="12.75">
      <c r="A267" s="19" t="s">
        <v>1133</v>
      </c>
      <c r="B267" s="17" t="s">
        <v>1033</v>
      </c>
      <c r="C267" s="16" t="s">
        <v>735</v>
      </c>
      <c r="D267" s="31">
        <v>4</v>
      </c>
      <c r="E267" s="55"/>
      <c r="F267" s="54"/>
    </row>
    <row r="268" spans="1:6" s="13" customFormat="1" ht="12.75">
      <c r="A268" s="19" t="s">
        <v>703</v>
      </c>
      <c r="B268" s="23" t="s">
        <v>1034</v>
      </c>
      <c r="C268" s="16"/>
      <c r="D268" s="31"/>
      <c r="E268" s="55"/>
      <c r="F268" s="54"/>
    </row>
    <row r="269" spans="1:6" s="13" customFormat="1" ht="25.5">
      <c r="A269" s="19" t="s">
        <v>1134</v>
      </c>
      <c r="B269" s="36" t="s">
        <v>1035</v>
      </c>
      <c r="C269" s="16" t="s">
        <v>735</v>
      </c>
      <c r="D269" s="31">
        <v>4</v>
      </c>
      <c r="E269" s="55"/>
      <c r="F269" s="54"/>
    </row>
    <row r="270" spans="1:6" s="13" customFormat="1" ht="12.75">
      <c r="A270" s="19" t="s">
        <v>704</v>
      </c>
      <c r="B270" s="23" t="s">
        <v>1036</v>
      </c>
      <c r="C270" s="16"/>
      <c r="D270" s="31"/>
      <c r="E270" s="55"/>
      <c r="F270" s="54"/>
    </row>
    <row r="271" spans="1:6" s="13" customFormat="1" ht="12.75">
      <c r="A271" s="19" t="s">
        <v>1135</v>
      </c>
      <c r="B271" s="35" t="s">
        <v>1037</v>
      </c>
      <c r="C271" s="16" t="s">
        <v>735</v>
      </c>
      <c r="D271" s="31">
        <v>1</v>
      </c>
      <c r="E271" s="55"/>
      <c r="F271" s="54"/>
    </row>
    <row r="272" spans="1:6" s="13" customFormat="1" ht="12.75">
      <c r="A272" s="19" t="s">
        <v>705</v>
      </c>
      <c r="B272" s="23" t="s">
        <v>1038</v>
      </c>
      <c r="C272" s="16"/>
      <c r="D272" s="31"/>
      <c r="E272" s="55"/>
      <c r="F272" s="54"/>
    </row>
    <row r="273" spans="1:6" s="13" customFormat="1" ht="38.25">
      <c r="A273" s="19" t="s">
        <v>1136</v>
      </c>
      <c r="B273" s="17" t="s">
        <v>1039</v>
      </c>
      <c r="C273" s="16" t="s">
        <v>889</v>
      </c>
      <c r="D273" s="31">
        <v>1</v>
      </c>
      <c r="E273" s="55"/>
      <c r="F273" s="54"/>
    </row>
    <row r="274" spans="1:6" s="13" customFormat="1" ht="38.25">
      <c r="A274" s="19" t="s">
        <v>1137</v>
      </c>
      <c r="B274" s="17" t="s">
        <v>1040</v>
      </c>
      <c r="C274" s="16" t="s">
        <v>889</v>
      </c>
      <c r="D274" s="31">
        <v>2</v>
      </c>
      <c r="E274" s="55"/>
      <c r="F274" s="54"/>
    </row>
    <row r="275" spans="1:6" s="13" customFormat="1" ht="38.25">
      <c r="A275" s="19" t="s">
        <v>1138</v>
      </c>
      <c r="B275" s="17" t="s">
        <v>1041</v>
      </c>
      <c r="C275" s="16" t="s">
        <v>889</v>
      </c>
      <c r="D275" s="31">
        <v>1</v>
      </c>
      <c r="E275" s="55"/>
      <c r="F275" s="54"/>
    </row>
    <row r="276" spans="1:6" s="13" customFormat="1" ht="12.75">
      <c r="A276" s="33" t="s">
        <v>1139</v>
      </c>
      <c r="B276" s="18" t="s">
        <v>1042</v>
      </c>
      <c r="C276" s="16"/>
      <c r="D276" s="31"/>
      <c r="E276" s="55"/>
      <c r="F276" s="54"/>
    </row>
    <row r="277" spans="1:6" s="13" customFormat="1" ht="12.75">
      <c r="A277" s="19" t="s">
        <v>1140</v>
      </c>
      <c r="B277" s="23" t="s">
        <v>1043</v>
      </c>
      <c r="C277" s="16"/>
      <c r="D277" s="31"/>
      <c r="E277" s="55"/>
      <c r="F277" s="54"/>
    </row>
    <row r="278" spans="1:6" s="13" customFormat="1" ht="12.75">
      <c r="A278" s="19" t="s">
        <v>1141</v>
      </c>
      <c r="B278" s="35" t="s">
        <v>1044</v>
      </c>
      <c r="C278" s="16" t="s">
        <v>898</v>
      </c>
      <c r="D278" s="31">
        <v>3</v>
      </c>
      <c r="E278" s="55"/>
      <c r="F278" s="54"/>
    </row>
    <row r="279" spans="1:6" s="13" customFormat="1" ht="12.75">
      <c r="A279" s="19" t="s">
        <v>1142</v>
      </c>
      <c r="B279" s="35" t="s">
        <v>1045</v>
      </c>
      <c r="C279" s="16" t="s">
        <v>898</v>
      </c>
      <c r="D279" s="31">
        <v>1</v>
      </c>
      <c r="E279" s="55"/>
      <c r="F279" s="54"/>
    </row>
    <row r="280" spans="1:6" s="13" customFormat="1" ht="12.75">
      <c r="A280" s="19" t="s">
        <v>1143</v>
      </c>
      <c r="B280" s="23" t="s">
        <v>1046</v>
      </c>
      <c r="C280" s="16"/>
      <c r="D280" s="31"/>
      <c r="E280" s="55"/>
      <c r="F280" s="54"/>
    </row>
    <row r="281" spans="1:6" s="13" customFormat="1" ht="12.75">
      <c r="A281" s="19" t="s">
        <v>1144</v>
      </c>
      <c r="B281" s="35" t="s">
        <v>1047</v>
      </c>
      <c r="C281" s="16" t="s">
        <v>735</v>
      </c>
      <c r="D281" s="31">
        <v>1</v>
      </c>
      <c r="E281" s="55"/>
      <c r="F281" s="54"/>
    </row>
    <row r="282" spans="1:6" s="13" customFormat="1" ht="12.75">
      <c r="A282" s="19" t="s">
        <v>1145</v>
      </c>
      <c r="B282" s="23" t="s">
        <v>1048</v>
      </c>
      <c r="C282" s="16"/>
      <c r="D282" s="31"/>
      <c r="E282" s="55"/>
      <c r="F282" s="54"/>
    </row>
    <row r="283" spans="1:6" s="13" customFormat="1" ht="12.75">
      <c r="A283" s="19" t="s">
        <v>1146</v>
      </c>
      <c r="B283" s="35" t="s">
        <v>1049</v>
      </c>
      <c r="C283" s="16" t="s">
        <v>898</v>
      </c>
      <c r="D283" s="31">
        <v>1</v>
      </c>
      <c r="E283" s="55"/>
      <c r="F283" s="54"/>
    </row>
    <row r="284" spans="1:6" s="13" customFormat="1" ht="12.75">
      <c r="A284" s="19" t="s">
        <v>1147</v>
      </c>
      <c r="B284" s="23" t="s">
        <v>1034</v>
      </c>
      <c r="C284" s="16"/>
      <c r="D284" s="31"/>
      <c r="E284" s="55"/>
      <c r="F284" s="54"/>
    </row>
    <row r="285" spans="1:6" s="13" customFormat="1" ht="12.75">
      <c r="A285" s="19" t="s">
        <v>1148</v>
      </c>
      <c r="B285" s="17" t="s">
        <v>1050</v>
      </c>
      <c r="C285" s="16" t="s">
        <v>898</v>
      </c>
      <c r="D285" s="31">
        <v>4</v>
      </c>
      <c r="E285" s="55"/>
      <c r="F285" s="54"/>
    </row>
    <row r="286" spans="1:6" s="13" customFormat="1" ht="12.75">
      <c r="A286" s="19" t="s">
        <v>1149</v>
      </c>
      <c r="B286" s="17" t="s">
        <v>1051</v>
      </c>
      <c r="C286" s="16" t="s">
        <v>898</v>
      </c>
      <c r="D286" s="31">
        <v>9</v>
      </c>
      <c r="E286" s="55"/>
      <c r="F286" s="54"/>
    </row>
    <row r="287" spans="1:6" s="13" customFormat="1" ht="12.75">
      <c r="A287" s="19" t="s">
        <v>1150</v>
      </c>
      <c r="B287" s="23" t="s">
        <v>896</v>
      </c>
      <c r="C287" s="16"/>
      <c r="D287" s="31"/>
      <c r="E287" s="55"/>
      <c r="F287" s="54"/>
    </row>
    <row r="288" spans="1:6" s="13" customFormat="1" ht="12.75">
      <c r="A288" s="19" t="s">
        <v>1151</v>
      </c>
      <c r="B288" s="35" t="s">
        <v>1052</v>
      </c>
      <c r="C288" s="16" t="s">
        <v>898</v>
      </c>
      <c r="D288" s="31">
        <v>3</v>
      </c>
      <c r="E288" s="55"/>
      <c r="F288" s="54"/>
    </row>
    <row r="289" spans="1:6" s="13" customFormat="1" ht="12.75">
      <c r="A289" s="19" t="s">
        <v>1152</v>
      </c>
      <c r="B289" s="17" t="s">
        <v>1053</v>
      </c>
      <c r="C289" s="16" t="s">
        <v>898</v>
      </c>
      <c r="D289" s="31">
        <v>4</v>
      </c>
      <c r="E289" s="55"/>
      <c r="F289" s="54"/>
    </row>
    <row r="290" spans="1:6" s="13" customFormat="1" ht="12.75">
      <c r="A290" s="19" t="s">
        <v>1153</v>
      </c>
      <c r="B290" s="23" t="s">
        <v>1054</v>
      </c>
      <c r="C290" s="16"/>
      <c r="D290" s="31"/>
      <c r="E290" s="55"/>
      <c r="F290" s="54"/>
    </row>
    <row r="291" spans="1:6" s="13" customFormat="1" ht="12.75">
      <c r="A291" s="19" t="s">
        <v>1154</v>
      </c>
      <c r="B291" s="35" t="s">
        <v>1055</v>
      </c>
      <c r="C291" s="16" t="s">
        <v>898</v>
      </c>
      <c r="D291" s="31">
        <v>2</v>
      </c>
      <c r="E291" s="55"/>
      <c r="F291" s="54"/>
    </row>
    <row r="292" spans="1:6" s="13" customFormat="1" ht="12.75">
      <c r="A292" s="33" t="s">
        <v>1155</v>
      </c>
      <c r="B292" s="18" t="s">
        <v>909</v>
      </c>
      <c r="C292" s="16"/>
      <c r="D292" s="31"/>
      <c r="E292" s="55"/>
      <c r="F292" s="54"/>
    </row>
    <row r="293" spans="1:6" s="13" customFormat="1" ht="12.75">
      <c r="A293" s="19" t="s">
        <v>1156</v>
      </c>
      <c r="B293" s="23" t="s">
        <v>1056</v>
      </c>
      <c r="C293" s="16"/>
      <c r="D293" s="31"/>
      <c r="E293" s="55"/>
      <c r="F293" s="54"/>
    </row>
    <row r="294" spans="1:6" s="13" customFormat="1" ht="12.75">
      <c r="A294" s="19" t="s">
        <v>1157</v>
      </c>
      <c r="B294" s="17" t="s">
        <v>1057</v>
      </c>
      <c r="C294" s="16" t="s">
        <v>912</v>
      </c>
      <c r="D294" s="31">
        <v>3</v>
      </c>
      <c r="E294" s="55"/>
      <c r="F294" s="54"/>
    </row>
    <row r="295" spans="1:6" s="13" customFormat="1" ht="12.75">
      <c r="A295" s="19" t="s">
        <v>1158</v>
      </c>
      <c r="B295" s="17" t="s">
        <v>914</v>
      </c>
      <c r="C295" s="16" t="s">
        <v>912</v>
      </c>
      <c r="D295" s="31">
        <v>1</v>
      </c>
      <c r="E295" s="55"/>
      <c r="F295" s="54"/>
    </row>
    <row r="296" spans="1:6" s="13" customFormat="1" ht="12.75">
      <c r="A296" s="19" t="s">
        <v>1159</v>
      </c>
      <c r="B296" s="17" t="s">
        <v>915</v>
      </c>
      <c r="C296" s="16" t="s">
        <v>912</v>
      </c>
      <c r="D296" s="31">
        <v>8</v>
      </c>
      <c r="E296" s="55"/>
      <c r="F296" s="54"/>
    </row>
    <row r="297" spans="1:6" s="13" customFormat="1" ht="12.75">
      <c r="A297" s="19" t="s">
        <v>1160</v>
      </c>
      <c r="B297" s="17" t="s">
        <v>916</v>
      </c>
      <c r="C297" s="16" t="s">
        <v>912</v>
      </c>
      <c r="D297" s="31">
        <v>5</v>
      </c>
      <c r="E297" s="55"/>
      <c r="F297" s="54"/>
    </row>
    <row r="298" spans="1:6" s="13" customFormat="1" ht="12.75">
      <c r="A298" s="33" t="s">
        <v>1161</v>
      </c>
      <c r="B298" s="18" t="s">
        <v>947</v>
      </c>
      <c r="C298" s="16" t="s">
        <v>889</v>
      </c>
      <c r="D298" s="31">
        <v>1</v>
      </c>
      <c r="E298" s="55"/>
      <c r="F298" s="54"/>
    </row>
    <row r="299" spans="1:6" s="13" customFormat="1" ht="12.75">
      <c r="A299" s="48"/>
      <c r="B299" s="46" t="s">
        <v>1058</v>
      </c>
      <c r="C299" s="47"/>
      <c r="D299" s="31"/>
      <c r="E299" s="53"/>
      <c r="F299" s="54"/>
    </row>
    <row r="300" spans="1:6" s="13" customFormat="1" ht="38.25">
      <c r="A300" s="43" t="s">
        <v>1162</v>
      </c>
      <c r="B300" s="18" t="s">
        <v>1077</v>
      </c>
      <c r="C300" s="16"/>
      <c r="D300" s="60"/>
      <c r="E300" s="55"/>
      <c r="F300" s="54"/>
    </row>
    <row r="301" spans="1:6" s="13" customFormat="1" ht="12.75">
      <c r="A301" s="19" t="s">
        <v>1163</v>
      </c>
      <c r="B301" s="23" t="s">
        <v>881</v>
      </c>
      <c r="C301" s="16"/>
      <c r="D301" s="60"/>
      <c r="E301" s="55"/>
      <c r="F301" s="54"/>
    </row>
    <row r="302" spans="1:6" s="13" customFormat="1" ht="12.75">
      <c r="A302" s="19" t="s">
        <v>1164</v>
      </c>
      <c r="B302" s="30" t="s">
        <v>1022</v>
      </c>
      <c r="C302" s="16" t="s">
        <v>736</v>
      </c>
      <c r="D302" s="31">
        <v>6</v>
      </c>
      <c r="E302" s="55"/>
      <c r="F302" s="54"/>
    </row>
    <row r="303" spans="1:6" s="13" customFormat="1" ht="12.75">
      <c r="A303" s="19" t="s">
        <v>1165</v>
      </c>
      <c r="B303" s="30" t="s">
        <v>882</v>
      </c>
      <c r="C303" s="16" t="s">
        <v>736</v>
      </c>
      <c r="D303" s="31">
        <v>170</v>
      </c>
      <c r="E303" s="55"/>
      <c r="F303" s="54"/>
    </row>
    <row r="304" spans="1:6" s="13" customFormat="1" ht="12.75">
      <c r="A304" s="19" t="s">
        <v>1166</v>
      </c>
      <c r="B304" s="23" t="s">
        <v>1059</v>
      </c>
      <c r="C304" s="16"/>
      <c r="D304" s="31"/>
      <c r="E304" s="55"/>
      <c r="F304" s="54"/>
    </row>
    <row r="305" spans="1:6" s="13" customFormat="1" ht="12.75">
      <c r="A305" s="19" t="s">
        <v>1167</v>
      </c>
      <c r="B305" s="30" t="s">
        <v>883</v>
      </c>
      <c r="C305" s="16" t="s">
        <v>736</v>
      </c>
      <c r="D305" s="31">
        <v>320</v>
      </c>
      <c r="E305" s="55"/>
      <c r="F305" s="54"/>
    </row>
    <row r="306" spans="1:6" s="13" customFormat="1" ht="12.75">
      <c r="A306" s="19" t="s">
        <v>1168</v>
      </c>
      <c r="B306" s="30" t="s">
        <v>884</v>
      </c>
      <c r="C306" s="16" t="s">
        <v>736</v>
      </c>
      <c r="D306" s="31">
        <v>38</v>
      </c>
      <c r="E306" s="55"/>
      <c r="F306" s="54"/>
    </row>
    <row r="307" spans="1:6" s="13" customFormat="1" ht="12.75">
      <c r="A307" s="19" t="s">
        <v>1169</v>
      </c>
      <c r="B307" s="30" t="s">
        <v>885</v>
      </c>
      <c r="C307" s="16" t="s">
        <v>736</v>
      </c>
      <c r="D307" s="31">
        <v>12</v>
      </c>
      <c r="E307" s="55"/>
      <c r="F307" s="54"/>
    </row>
    <row r="308" spans="1:6" s="13" customFormat="1" ht="25.5">
      <c r="A308" s="43" t="s">
        <v>1170</v>
      </c>
      <c r="B308" s="18" t="s">
        <v>1078</v>
      </c>
      <c r="C308" s="16"/>
      <c r="D308" s="31"/>
      <c r="E308" s="55"/>
      <c r="F308" s="54"/>
    </row>
    <row r="309" spans="1:6" s="13" customFormat="1" ht="12.75">
      <c r="A309" s="19" t="s">
        <v>1171</v>
      </c>
      <c r="B309" s="23" t="s">
        <v>1060</v>
      </c>
      <c r="C309" s="16"/>
      <c r="D309" s="31"/>
      <c r="E309" s="55"/>
      <c r="F309" s="54"/>
    </row>
    <row r="310" spans="1:6" s="13" customFormat="1" ht="12.75">
      <c r="A310" s="19" t="s">
        <v>1172</v>
      </c>
      <c r="B310" s="30" t="s">
        <v>884</v>
      </c>
      <c r="C310" s="16" t="s">
        <v>736</v>
      </c>
      <c r="D310" s="31">
        <v>620</v>
      </c>
      <c r="E310" s="55"/>
      <c r="F310" s="54"/>
    </row>
    <row r="311" spans="1:6" s="13" customFormat="1" ht="25.5">
      <c r="A311" s="33" t="s">
        <v>1173</v>
      </c>
      <c r="B311" s="18" t="s">
        <v>886</v>
      </c>
      <c r="C311" s="16"/>
      <c r="D311" s="31"/>
      <c r="E311" s="55"/>
      <c r="F311" s="54"/>
    </row>
    <row r="312" spans="1:6" s="13" customFormat="1" ht="12.75">
      <c r="A312" s="1" t="s">
        <v>1174</v>
      </c>
      <c r="B312" s="23" t="s">
        <v>887</v>
      </c>
      <c r="C312" s="16"/>
      <c r="D312" s="31"/>
      <c r="E312" s="55"/>
      <c r="F312" s="54"/>
    </row>
    <row r="313" spans="1:6" s="13" customFormat="1" ht="12.75">
      <c r="A313" s="19" t="s">
        <v>1176</v>
      </c>
      <c r="B313" s="30" t="s">
        <v>1061</v>
      </c>
      <c r="C313" s="16" t="s">
        <v>889</v>
      </c>
      <c r="D313" s="31">
        <v>4</v>
      </c>
      <c r="E313" s="55"/>
      <c r="F313" s="54"/>
    </row>
    <row r="314" spans="1:6" s="13" customFormat="1" ht="12.75">
      <c r="A314" s="19" t="s">
        <v>1177</v>
      </c>
      <c r="B314" s="30" t="s">
        <v>890</v>
      </c>
      <c r="C314" s="16" t="s">
        <v>889</v>
      </c>
      <c r="D314" s="31">
        <v>8</v>
      </c>
      <c r="E314" s="55"/>
      <c r="F314" s="54"/>
    </row>
    <row r="315" spans="1:6" s="13" customFormat="1" ht="12.75">
      <c r="A315" s="19" t="s">
        <v>1178</v>
      </c>
      <c r="B315" s="30" t="s">
        <v>894</v>
      </c>
      <c r="C315" s="16" t="s">
        <v>889</v>
      </c>
      <c r="D315" s="31">
        <v>9</v>
      </c>
      <c r="E315" s="55"/>
      <c r="F315" s="54"/>
    </row>
    <row r="316" spans="1:6" s="13" customFormat="1" ht="12.75">
      <c r="A316" s="19" t="s">
        <v>1179</v>
      </c>
      <c r="B316" s="30" t="s">
        <v>1062</v>
      </c>
      <c r="C316" s="16" t="s">
        <v>889</v>
      </c>
      <c r="D316" s="31">
        <v>4</v>
      </c>
      <c r="E316" s="55"/>
      <c r="F316" s="54"/>
    </row>
    <row r="317" spans="1:6" s="13" customFormat="1" ht="12.75">
      <c r="A317" s="19" t="s">
        <v>1180</v>
      </c>
      <c r="B317" s="30" t="s">
        <v>1063</v>
      </c>
      <c r="C317" s="16" t="s">
        <v>889</v>
      </c>
      <c r="D317" s="31">
        <v>7</v>
      </c>
      <c r="E317" s="55"/>
      <c r="F317" s="54"/>
    </row>
    <row r="318" spans="1:6" s="13" customFormat="1" ht="25.5">
      <c r="A318" s="33" t="s">
        <v>1175</v>
      </c>
      <c r="B318" s="18" t="s">
        <v>892</v>
      </c>
      <c r="C318" s="16"/>
      <c r="D318" s="31"/>
      <c r="E318" s="55"/>
      <c r="F318" s="54"/>
    </row>
    <row r="319" spans="1:6" s="13" customFormat="1" ht="12.75">
      <c r="A319" s="19" t="s">
        <v>1181</v>
      </c>
      <c r="B319" s="23" t="s">
        <v>893</v>
      </c>
      <c r="C319" s="16"/>
      <c r="D319" s="31"/>
      <c r="E319" s="55"/>
      <c r="F319" s="54"/>
    </row>
    <row r="320" spans="1:6" s="13" customFormat="1" ht="12.75">
      <c r="A320" s="19" t="s">
        <v>1182</v>
      </c>
      <c r="B320" s="30" t="s">
        <v>1061</v>
      </c>
      <c r="C320" s="16" t="s">
        <v>889</v>
      </c>
      <c r="D320" s="31">
        <v>1</v>
      </c>
      <c r="E320" s="55"/>
      <c r="F320" s="54"/>
    </row>
    <row r="321" spans="1:6" s="13" customFormat="1" ht="12.75">
      <c r="A321" s="19" t="s">
        <v>1183</v>
      </c>
      <c r="B321" s="30" t="s">
        <v>890</v>
      </c>
      <c r="C321" s="16" t="s">
        <v>889</v>
      </c>
      <c r="D321" s="31">
        <v>2</v>
      </c>
      <c r="E321" s="55"/>
      <c r="F321" s="54"/>
    </row>
    <row r="322" spans="1:6" s="13" customFormat="1" ht="12.75">
      <c r="A322" s="19" t="s">
        <v>1184</v>
      </c>
      <c r="B322" s="30" t="s">
        <v>894</v>
      </c>
      <c r="C322" s="16" t="s">
        <v>889</v>
      </c>
      <c r="D322" s="31">
        <v>2</v>
      </c>
      <c r="E322" s="55"/>
      <c r="F322" s="54"/>
    </row>
    <row r="323" spans="1:6" s="13" customFormat="1" ht="12.75">
      <c r="A323" s="19" t="s">
        <v>0</v>
      </c>
      <c r="B323" s="30" t="s">
        <v>1062</v>
      </c>
      <c r="C323" s="16" t="s">
        <v>889</v>
      </c>
      <c r="D323" s="31">
        <v>1</v>
      </c>
      <c r="E323" s="55"/>
      <c r="F323" s="54"/>
    </row>
    <row r="324" spans="1:6" s="13" customFormat="1" ht="12.75">
      <c r="A324" s="19" t="s">
        <v>1</v>
      </c>
      <c r="B324" s="23" t="s">
        <v>1023</v>
      </c>
      <c r="C324" s="4"/>
      <c r="D324" s="31"/>
      <c r="E324" s="55"/>
      <c r="F324" s="54"/>
    </row>
    <row r="325" spans="1:6" s="13" customFormat="1" ht="12.75">
      <c r="A325" s="19" t="s">
        <v>2</v>
      </c>
      <c r="B325" s="30" t="s">
        <v>1064</v>
      </c>
      <c r="C325" s="16" t="s">
        <v>889</v>
      </c>
      <c r="D325" s="31">
        <v>1</v>
      </c>
      <c r="E325" s="55"/>
      <c r="F325" s="54"/>
    </row>
    <row r="326" spans="1:6" s="13" customFormat="1" ht="12.75">
      <c r="A326" s="19" t="s">
        <v>3</v>
      </c>
      <c r="B326" s="30" t="s">
        <v>1063</v>
      </c>
      <c r="C326" s="16" t="s">
        <v>889</v>
      </c>
      <c r="D326" s="31">
        <v>4</v>
      </c>
      <c r="E326" s="55"/>
      <c r="F326" s="54"/>
    </row>
    <row r="327" spans="1:6" s="13" customFormat="1" ht="12.75">
      <c r="A327" s="19" t="s">
        <v>4</v>
      </c>
      <c r="B327" s="30" t="s">
        <v>1065</v>
      </c>
      <c r="C327" s="16" t="s">
        <v>889</v>
      </c>
      <c r="D327" s="31">
        <v>1</v>
      </c>
      <c r="E327" s="55"/>
      <c r="F327" s="54"/>
    </row>
    <row r="328" spans="1:6" s="13" customFormat="1" ht="12.75">
      <c r="A328" s="33" t="s">
        <v>5</v>
      </c>
      <c r="B328" s="18" t="s">
        <v>895</v>
      </c>
      <c r="C328" s="16"/>
      <c r="D328" s="31"/>
      <c r="E328" s="55"/>
      <c r="F328" s="54"/>
    </row>
    <row r="329" spans="1:6" s="13" customFormat="1" ht="12.75">
      <c r="A329" s="1" t="s">
        <v>6</v>
      </c>
      <c r="B329" s="23" t="s">
        <v>896</v>
      </c>
      <c r="C329" s="16"/>
      <c r="D329" s="31"/>
      <c r="E329" s="55"/>
      <c r="F329" s="54"/>
    </row>
    <row r="330" spans="1:6" s="13" customFormat="1" ht="12.75">
      <c r="A330" s="1" t="s">
        <v>7</v>
      </c>
      <c r="B330" s="30" t="s">
        <v>1066</v>
      </c>
      <c r="C330" s="16" t="s">
        <v>898</v>
      </c>
      <c r="D330" s="31">
        <v>6</v>
      </c>
      <c r="E330" s="55"/>
      <c r="F330" s="54"/>
    </row>
    <row r="331" spans="1:6" s="13" customFormat="1" ht="12.75">
      <c r="A331" s="1" t="s">
        <v>8</v>
      </c>
      <c r="B331" s="30" t="s">
        <v>897</v>
      </c>
      <c r="C331" s="16" t="s">
        <v>898</v>
      </c>
      <c r="D331" s="31">
        <v>16</v>
      </c>
      <c r="E331" s="55"/>
      <c r="F331" s="54"/>
    </row>
    <row r="332" spans="1:6" s="13" customFormat="1" ht="12.75">
      <c r="A332" s="1" t="s">
        <v>9</v>
      </c>
      <c r="B332" s="30" t="s">
        <v>899</v>
      </c>
      <c r="C332" s="16" t="s">
        <v>898</v>
      </c>
      <c r="D332" s="31">
        <v>18</v>
      </c>
      <c r="E332" s="55"/>
      <c r="F332" s="54"/>
    </row>
    <row r="333" spans="1:6" s="13" customFormat="1" ht="12.75">
      <c r="A333" s="1" t="s">
        <v>10</v>
      </c>
      <c r="B333" s="30" t="s">
        <v>1067</v>
      </c>
      <c r="C333" s="16" t="s">
        <v>898</v>
      </c>
      <c r="D333" s="31">
        <v>1</v>
      </c>
      <c r="E333" s="55"/>
      <c r="F333" s="54"/>
    </row>
    <row r="334" spans="1:6" s="13" customFormat="1" ht="12.75">
      <c r="A334" s="1" t="s">
        <v>11</v>
      </c>
      <c r="B334" s="23" t="s">
        <v>1068</v>
      </c>
      <c r="C334" s="16"/>
      <c r="D334" s="31"/>
      <c r="E334" s="55"/>
      <c r="F334" s="54"/>
    </row>
    <row r="335" spans="1:6" s="13" customFormat="1" ht="12.75">
      <c r="A335" s="1" t="s">
        <v>12</v>
      </c>
      <c r="B335" s="37" t="s">
        <v>1069</v>
      </c>
      <c r="C335" s="16" t="s">
        <v>898</v>
      </c>
      <c r="D335" s="31">
        <v>3</v>
      </c>
      <c r="E335" s="55"/>
      <c r="F335" s="54"/>
    </row>
    <row r="336" spans="1:6" s="13" customFormat="1" ht="12.75">
      <c r="A336" s="1" t="s">
        <v>13</v>
      </c>
      <c r="B336" s="37" t="s">
        <v>1070</v>
      </c>
      <c r="C336" s="16" t="s">
        <v>898</v>
      </c>
      <c r="D336" s="31">
        <v>13</v>
      </c>
      <c r="E336" s="55"/>
      <c r="F336" s="54"/>
    </row>
    <row r="337" spans="1:6" s="13" customFormat="1" ht="12.75">
      <c r="A337" s="1" t="s">
        <v>14</v>
      </c>
      <c r="B337" s="37" t="s">
        <v>1071</v>
      </c>
      <c r="C337" s="16" t="s">
        <v>898</v>
      </c>
      <c r="D337" s="31">
        <v>9</v>
      </c>
      <c r="E337" s="55"/>
      <c r="F337" s="54"/>
    </row>
    <row r="338" spans="1:6" s="13" customFormat="1" ht="12.75">
      <c r="A338" s="1" t="s">
        <v>15</v>
      </c>
      <c r="B338" s="37" t="s">
        <v>1072</v>
      </c>
      <c r="C338" s="16" t="s">
        <v>898</v>
      </c>
      <c r="D338" s="31">
        <v>3</v>
      </c>
      <c r="E338" s="55"/>
      <c r="F338" s="54"/>
    </row>
    <row r="339" spans="1:6" s="13" customFormat="1" ht="12.75">
      <c r="A339" s="1" t="s">
        <v>16</v>
      </c>
      <c r="B339" s="37" t="s">
        <v>1073</v>
      </c>
      <c r="C339" s="16" t="s">
        <v>898</v>
      </c>
      <c r="D339" s="31">
        <v>1</v>
      </c>
      <c r="E339" s="55"/>
      <c r="F339" s="54"/>
    </row>
    <row r="340" spans="1:6" s="13" customFormat="1" ht="12.75">
      <c r="A340" s="1" t="s">
        <v>17</v>
      </c>
      <c r="B340" s="23" t="s">
        <v>901</v>
      </c>
      <c r="C340" s="16"/>
      <c r="D340" s="31"/>
      <c r="E340" s="55"/>
      <c r="F340" s="54"/>
    </row>
    <row r="341" spans="1:6" s="13" customFormat="1" ht="15">
      <c r="A341" s="1" t="s">
        <v>18</v>
      </c>
      <c r="B341" s="30" t="s">
        <v>1079</v>
      </c>
      <c r="C341" s="16" t="s">
        <v>898</v>
      </c>
      <c r="D341" s="31">
        <v>8</v>
      </c>
      <c r="E341" s="55"/>
      <c r="F341" s="54"/>
    </row>
    <row r="342" spans="1:6" s="13" customFormat="1" ht="15">
      <c r="A342" s="1" t="s">
        <v>19</v>
      </c>
      <c r="B342" s="30" t="s">
        <v>1080</v>
      </c>
      <c r="C342" s="16" t="s">
        <v>898</v>
      </c>
      <c r="D342" s="31">
        <v>5</v>
      </c>
      <c r="E342" s="55"/>
      <c r="F342" s="54"/>
    </row>
    <row r="343" spans="1:6" s="13" customFormat="1" ht="15">
      <c r="A343" s="1" t="s">
        <v>20</v>
      </c>
      <c r="B343" s="30" t="s">
        <v>948</v>
      </c>
      <c r="C343" s="16" t="s">
        <v>898</v>
      </c>
      <c r="D343" s="31">
        <v>1</v>
      </c>
      <c r="E343" s="55"/>
      <c r="F343" s="54"/>
    </row>
    <row r="344" spans="1:6" s="13" customFormat="1" ht="15">
      <c r="A344" s="1" t="s">
        <v>21</v>
      </c>
      <c r="B344" s="30" t="s">
        <v>1081</v>
      </c>
      <c r="C344" s="16" t="s">
        <v>898</v>
      </c>
      <c r="D344" s="31">
        <v>13</v>
      </c>
      <c r="E344" s="55"/>
      <c r="F344" s="54"/>
    </row>
    <row r="345" spans="1:6" s="13" customFormat="1" ht="15">
      <c r="A345" s="1" t="s">
        <v>22</v>
      </c>
      <c r="B345" s="30" t="s">
        <v>1082</v>
      </c>
      <c r="C345" s="16" t="s">
        <v>898</v>
      </c>
      <c r="D345" s="31">
        <v>6</v>
      </c>
      <c r="E345" s="55"/>
      <c r="F345" s="54"/>
    </row>
    <row r="346" spans="1:6" s="13" customFormat="1" ht="15">
      <c r="A346" s="1" t="s">
        <v>23</v>
      </c>
      <c r="B346" s="30" t="s">
        <v>949</v>
      </c>
      <c r="C346" s="16" t="s">
        <v>898</v>
      </c>
      <c r="D346" s="31">
        <v>1</v>
      </c>
      <c r="E346" s="55"/>
      <c r="F346" s="54"/>
    </row>
    <row r="347" spans="1:6" s="13" customFormat="1" ht="12.75">
      <c r="A347" s="1" t="s">
        <v>24</v>
      </c>
      <c r="B347" s="23" t="s">
        <v>902</v>
      </c>
      <c r="C347" s="16"/>
      <c r="D347" s="31"/>
      <c r="E347" s="55"/>
      <c r="F347" s="54"/>
    </row>
    <row r="348" spans="1:6" s="13" customFormat="1" ht="15">
      <c r="A348" s="1" t="s">
        <v>25</v>
      </c>
      <c r="B348" s="30" t="s">
        <v>1083</v>
      </c>
      <c r="C348" s="16" t="s">
        <v>898</v>
      </c>
      <c r="D348" s="31">
        <v>8</v>
      </c>
      <c r="E348" s="55"/>
      <c r="F348" s="54"/>
    </row>
    <row r="349" spans="1:6" s="13" customFormat="1" ht="15">
      <c r="A349" s="1" t="s">
        <v>26</v>
      </c>
      <c r="B349" s="30" t="s">
        <v>1084</v>
      </c>
      <c r="C349" s="16" t="s">
        <v>898</v>
      </c>
      <c r="D349" s="31">
        <v>5</v>
      </c>
      <c r="E349" s="55"/>
      <c r="F349" s="54"/>
    </row>
    <row r="350" spans="1:6" s="13" customFormat="1" ht="15">
      <c r="A350" s="1" t="s">
        <v>27</v>
      </c>
      <c r="B350" s="30" t="s">
        <v>950</v>
      </c>
      <c r="C350" s="16" t="s">
        <v>898</v>
      </c>
      <c r="D350" s="31">
        <v>1</v>
      </c>
      <c r="E350" s="55"/>
      <c r="F350" s="54"/>
    </row>
    <row r="351" spans="1:6" s="13" customFormat="1" ht="12.75">
      <c r="A351" s="1" t="s">
        <v>28</v>
      </c>
      <c r="B351" s="23" t="s">
        <v>903</v>
      </c>
      <c r="C351" s="16"/>
      <c r="D351" s="31"/>
      <c r="E351" s="55"/>
      <c r="F351" s="54"/>
    </row>
    <row r="352" spans="1:6" s="13" customFormat="1" ht="12.75">
      <c r="A352" s="1" t="s">
        <v>29</v>
      </c>
      <c r="B352" s="38" t="s">
        <v>904</v>
      </c>
      <c r="C352" s="16" t="s">
        <v>889</v>
      </c>
      <c r="D352" s="31">
        <v>8</v>
      </c>
      <c r="E352" s="55"/>
      <c r="F352" s="54"/>
    </row>
    <row r="353" spans="1:6" s="13" customFormat="1" ht="25.5">
      <c r="A353" s="44" t="s">
        <v>30</v>
      </c>
      <c r="B353" s="23" t="s">
        <v>1074</v>
      </c>
      <c r="C353" s="16"/>
      <c r="D353" s="31"/>
      <c r="E353" s="55"/>
      <c r="F353" s="54"/>
    </row>
    <row r="354" spans="1:6" s="13" customFormat="1" ht="12.75">
      <c r="A354" s="44" t="s">
        <v>31</v>
      </c>
      <c r="B354" s="35" t="s">
        <v>1057</v>
      </c>
      <c r="C354" s="16" t="s">
        <v>912</v>
      </c>
      <c r="D354" s="31">
        <v>8</v>
      </c>
      <c r="E354" s="55"/>
      <c r="F354" s="54"/>
    </row>
    <row r="355" spans="1:6" s="13" customFormat="1" ht="12.75">
      <c r="A355" s="44" t="s">
        <v>32</v>
      </c>
      <c r="B355" s="35" t="s">
        <v>911</v>
      </c>
      <c r="C355" s="16" t="s">
        <v>912</v>
      </c>
      <c r="D355" s="31">
        <v>17</v>
      </c>
      <c r="E355" s="55"/>
      <c r="F355" s="54"/>
    </row>
    <row r="356" spans="1:6" s="13" customFormat="1" ht="12.75">
      <c r="A356" s="44" t="s">
        <v>33</v>
      </c>
      <c r="B356" s="35" t="s">
        <v>914</v>
      </c>
      <c r="C356" s="16" t="s">
        <v>912</v>
      </c>
      <c r="D356" s="31">
        <v>7</v>
      </c>
      <c r="E356" s="55"/>
      <c r="F356" s="54"/>
    </row>
    <row r="357" spans="1:6" s="13" customFormat="1" ht="12.75">
      <c r="A357" s="44" t="s">
        <v>34</v>
      </c>
      <c r="B357" s="35" t="s">
        <v>915</v>
      </c>
      <c r="C357" s="16" t="s">
        <v>912</v>
      </c>
      <c r="D357" s="31">
        <v>25</v>
      </c>
      <c r="E357" s="55"/>
      <c r="F357" s="54"/>
    </row>
    <row r="358" spans="1:6" s="13" customFormat="1" ht="12.75">
      <c r="A358" s="44" t="s">
        <v>35</v>
      </c>
      <c r="B358" s="35" t="s">
        <v>1075</v>
      </c>
      <c r="C358" s="16" t="s">
        <v>912</v>
      </c>
      <c r="D358" s="31">
        <v>1</v>
      </c>
      <c r="E358" s="55"/>
      <c r="F358" s="54"/>
    </row>
    <row r="359" spans="1:6" s="69" customFormat="1" ht="16.5">
      <c r="A359" s="44" t="s">
        <v>36</v>
      </c>
      <c r="B359" s="35" t="s">
        <v>916</v>
      </c>
      <c r="C359" s="16" t="s">
        <v>912</v>
      </c>
      <c r="D359" s="31">
        <v>42</v>
      </c>
      <c r="E359" s="55"/>
      <c r="F359" s="54"/>
    </row>
    <row r="360" spans="1:6" s="72" customFormat="1" ht="12.75">
      <c r="A360" s="33" t="s">
        <v>37</v>
      </c>
      <c r="B360" s="18" t="s">
        <v>947</v>
      </c>
      <c r="C360" s="16" t="s">
        <v>889</v>
      </c>
      <c r="D360" s="31">
        <v>1</v>
      </c>
      <c r="E360" s="55"/>
      <c r="F360" s="54"/>
    </row>
    <row r="361" spans="1:6" s="72" customFormat="1" ht="12.75">
      <c r="A361" s="143" t="s">
        <v>499</v>
      </c>
      <c r="B361" s="143"/>
      <c r="C361" s="143"/>
      <c r="D361" s="143"/>
      <c r="E361" s="143"/>
      <c r="F361" s="81"/>
    </row>
    <row r="362" spans="1:6" s="72" customFormat="1" ht="16.5">
      <c r="A362" s="64"/>
      <c r="B362" s="65" t="s">
        <v>133</v>
      </c>
      <c r="C362" s="66"/>
      <c r="D362" s="110"/>
      <c r="E362" s="67"/>
      <c r="F362" s="68"/>
    </row>
    <row r="363" spans="1:6" s="72" customFormat="1" ht="12.75">
      <c r="A363" s="33" t="s">
        <v>134</v>
      </c>
      <c r="B363" s="70" t="s">
        <v>246</v>
      </c>
      <c r="C363" s="78"/>
      <c r="D363" s="111"/>
      <c r="E363" s="79"/>
      <c r="F363" s="54"/>
    </row>
    <row r="364" spans="1:6" s="72" customFormat="1" ht="12.75">
      <c r="A364" s="19" t="s">
        <v>247</v>
      </c>
      <c r="B364" s="71" t="s">
        <v>622</v>
      </c>
      <c r="C364" s="78" t="s">
        <v>735</v>
      </c>
      <c r="D364" s="111">
        <v>61</v>
      </c>
      <c r="E364" s="52"/>
      <c r="F364" s="54"/>
    </row>
    <row r="365" spans="1:6" s="72" customFormat="1" ht="12.75">
      <c r="A365" s="19" t="s">
        <v>248</v>
      </c>
      <c r="B365" s="71" t="s">
        <v>46</v>
      </c>
      <c r="C365" s="78" t="s">
        <v>735</v>
      </c>
      <c r="D365" s="111">
        <v>19</v>
      </c>
      <c r="E365" s="52"/>
      <c r="F365" s="54"/>
    </row>
    <row r="366" spans="1:6" s="72" customFormat="1" ht="12.75">
      <c r="A366" s="19" t="s">
        <v>249</v>
      </c>
      <c r="B366" s="71" t="s">
        <v>47</v>
      </c>
      <c r="C366" s="78" t="s">
        <v>735</v>
      </c>
      <c r="D366" s="111">
        <v>21</v>
      </c>
      <c r="E366" s="52"/>
      <c r="F366" s="54"/>
    </row>
    <row r="367" spans="1:6" s="72" customFormat="1" ht="12.75">
      <c r="A367" s="19" t="s">
        <v>250</v>
      </c>
      <c r="B367" s="71" t="s">
        <v>48</v>
      </c>
      <c r="C367" s="78" t="s">
        <v>735</v>
      </c>
      <c r="D367" s="111">
        <v>40</v>
      </c>
      <c r="E367" s="52"/>
      <c r="F367" s="54"/>
    </row>
    <row r="368" spans="1:6" s="72" customFormat="1" ht="12.75">
      <c r="A368" s="19" t="s">
        <v>251</v>
      </c>
      <c r="B368" s="71" t="s">
        <v>49</v>
      </c>
      <c r="C368" s="78" t="s">
        <v>735</v>
      </c>
      <c r="D368" s="111">
        <v>40</v>
      </c>
      <c r="E368" s="52"/>
      <c r="F368" s="54"/>
    </row>
    <row r="369" spans="1:6" s="72" customFormat="1" ht="12.75">
      <c r="A369" s="19" t="s">
        <v>252</v>
      </c>
      <c r="B369" s="71" t="s">
        <v>50</v>
      </c>
      <c r="C369" s="78" t="s">
        <v>735</v>
      </c>
      <c r="D369" s="111">
        <v>40</v>
      </c>
      <c r="E369" s="52"/>
      <c r="F369" s="54"/>
    </row>
    <row r="370" spans="1:6" s="72" customFormat="1" ht="12.75">
      <c r="A370" s="19" t="s">
        <v>253</v>
      </c>
      <c r="B370" s="71" t="s">
        <v>51</v>
      </c>
      <c r="C370" s="78" t="s">
        <v>735</v>
      </c>
      <c r="D370" s="111">
        <v>2</v>
      </c>
      <c r="E370" s="52"/>
      <c r="F370" s="54"/>
    </row>
    <row r="371" spans="1:6" s="72" customFormat="1" ht="12.75">
      <c r="A371" s="19" t="s">
        <v>254</v>
      </c>
      <c r="B371" s="71" t="s">
        <v>52</v>
      </c>
      <c r="C371" s="78" t="s">
        <v>718</v>
      </c>
      <c r="D371" s="111">
        <v>2</v>
      </c>
      <c r="E371" s="52"/>
      <c r="F371" s="54"/>
    </row>
    <row r="372" spans="1:6" s="72" customFormat="1" ht="12.75">
      <c r="A372" s="19" t="s">
        <v>255</v>
      </c>
      <c r="B372" s="71" t="s">
        <v>53</v>
      </c>
      <c r="C372" s="78" t="s">
        <v>735</v>
      </c>
      <c r="D372" s="111">
        <v>2</v>
      </c>
      <c r="E372" s="52"/>
      <c r="F372" s="54"/>
    </row>
    <row r="373" spans="1:6" s="72" customFormat="1" ht="12.75">
      <c r="A373" s="19" t="s">
        <v>256</v>
      </c>
      <c r="B373" s="71" t="s">
        <v>54</v>
      </c>
      <c r="C373" s="78" t="s">
        <v>735</v>
      </c>
      <c r="D373" s="111">
        <v>2</v>
      </c>
      <c r="E373" s="52"/>
      <c r="F373" s="54"/>
    </row>
    <row r="374" spans="1:6" s="72" customFormat="1" ht="12.75">
      <c r="A374" s="19" t="s">
        <v>257</v>
      </c>
      <c r="B374" s="71" t="s">
        <v>55</v>
      </c>
      <c r="C374" s="78" t="s">
        <v>735</v>
      </c>
      <c r="D374" s="111">
        <v>1</v>
      </c>
      <c r="E374" s="52"/>
      <c r="F374" s="54"/>
    </row>
    <row r="375" spans="1:6" s="72" customFormat="1" ht="12.75">
      <c r="A375" s="19" t="s">
        <v>258</v>
      </c>
      <c r="B375" s="71" t="s">
        <v>56</v>
      </c>
      <c r="C375" s="78" t="s">
        <v>718</v>
      </c>
      <c r="D375" s="111">
        <v>42</v>
      </c>
      <c r="E375" s="52"/>
      <c r="F375" s="54"/>
    </row>
    <row r="376" spans="1:6" s="72" customFormat="1" ht="12.75">
      <c r="A376" s="19" t="s">
        <v>259</v>
      </c>
      <c r="B376" s="71" t="s">
        <v>57</v>
      </c>
      <c r="C376" s="78" t="s">
        <v>736</v>
      </c>
      <c r="D376" s="111">
        <v>760</v>
      </c>
      <c r="E376" s="52"/>
      <c r="F376" s="54"/>
    </row>
    <row r="377" spans="1:6" s="72" customFormat="1" ht="12.75">
      <c r="A377" s="19" t="s">
        <v>260</v>
      </c>
      <c r="B377" s="71" t="s">
        <v>58</v>
      </c>
      <c r="C377" s="78" t="s">
        <v>736</v>
      </c>
      <c r="D377" s="111">
        <v>5</v>
      </c>
      <c r="E377" s="52"/>
      <c r="F377" s="54"/>
    </row>
    <row r="378" spans="1:6" s="72" customFormat="1" ht="12.75">
      <c r="A378" s="19" t="s">
        <v>261</v>
      </c>
      <c r="B378" s="117" t="s">
        <v>621</v>
      </c>
      <c r="C378" s="4" t="s">
        <v>735</v>
      </c>
      <c r="D378" s="106">
        <v>21</v>
      </c>
      <c r="E378" s="52"/>
      <c r="F378" s="54"/>
    </row>
    <row r="379" spans="1:6" s="72" customFormat="1" ht="12.75">
      <c r="A379" s="19" t="s">
        <v>262</v>
      </c>
      <c r="B379" s="71" t="s">
        <v>59</v>
      </c>
      <c r="C379" s="78" t="s">
        <v>735</v>
      </c>
      <c r="D379" s="111">
        <v>40</v>
      </c>
      <c r="E379" s="52"/>
      <c r="F379" s="54"/>
    </row>
    <row r="380" spans="1:6" s="72" customFormat="1" ht="12.75">
      <c r="A380" s="19" t="s">
        <v>263</v>
      </c>
      <c r="B380" s="71" t="s">
        <v>60</v>
      </c>
      <c r="C380" s="78" t="s">
        <v>735</v>
      </c>
      <c r="D380" s="111">
        <v>2</v>
      </c>
      <c r="E380" s="52"/>
      <c r="F380" s="54"/>
    </row>
    <row r="381" spans="1:6" s="72" customFormat="1" ht="12.75">
      <c r="A381" s="19" t="s">
        <v>264</v>
      </c>
      <c r="B381" s="71" t="s">
        <v>61</v>
      </c>
      <c r="C381" s="78" t="s">
        <v>735</v>
      </c>
      <c r="D381" s="111">
        <v>1</v>
      </c>
      <c r="E381" s="52"/>
      <c r="F381" s="54"/>
    </row>
    <row r="382" spans="1:6" s="72" customFormat="1" ht="12.75">
      <c r="A382" s="19" t="s">
        <v>265</v>
      </c>
      <c r="B382" s="71" t="s">
        <v>62</v>
      </c>
      <c r="C382" s="78" t="s">
        <v>718</v>
      </c>
      <c r="D382" s="111">
        <v>1</v>
      </c>
      <c r="E382" s="52"/>
      <c r="F382" s="54"/>
    </row>
    <row r="383" spans="1:6" s="72" customFormat="1" ht="12.75">
      <c r="A383" s="19" t="s">
        <v>266</v>
      </c>
      <c r="B383" s="71" t="s">
        <v>63</v>
      </c>
      <c r="C383" s="78" t="s">
        <v>718</v>
      </c>
      <c r="D383" s="111">
        <v>4</v>
      </c>
      <c r="E383" s="52"/>
      <c r="F383" s="54"/>
    </row>
    <row r="384" spans="1:6" s="72" customFormat="1" ht="12.75">
      <c r="A384" s="19" t="s">
        <v>267</v>
      </c>
      <c r="B384" s="71" t="s">
        <v>64</v>
      </c>
      <c r="C384" s="78" t="s">
        <v>735</v>
      </c>
      <c r="D384" s="111">
        <v>1</v>
      </c>
      <c r="E384" s="52"/>
      <c r="F384" s="54"/>
    </row>
    <row r="385" spans="1:6" s="72" customFormat="1" ht="12.75">
      <c r="A385" s="19" t="s">
        <v>268</v>
      </c>
      <c r="B385" s="71" t="s">
        <v>65</v>
      </c>
      <c r="C385" s="78" t="s">
        <v>735</v>
      </c>
      <c r="D385" s="111">
        <v>4</v>
      </c>
      <c r="E385" s="52"/>
      <c r="F385" s="54"/>
    </row>
    <row r="386" spans="1:6" s="72" customFormat="1" ht="12.75">
      <c r="A386" s="19" t="s">
        <v>269</v>
      </c>
      <c r="B386" s="71" t="s">
        <v>66</v>
      </c>
      <c r="C386" s="78" t="s">
        <v>735</v>
      </c>
      <c r="D386" s="111">
        <v>1</v>
      </c>
      <c r="E386" s="52"/>
      <c r="F386" s="54"/>
    </row>
    <row r="387" spans="1:6" s="72" customFormat="1" ht="12.75">
      <c r="A387" s="19" t="s">
        <v>270</v>
      </c>
      <c r="B387" s="71" t="s">
        <v>67</v>
      </c>
      <c r="C387" s="78" t="s">
        <v>735</v>
      </c>
      <c r="D387" s="111">
        <v>1</v>
      </c>
      <c r="E387" s="52"/>
      <c r="F387" s="54"/>
    </row>
    <row r="388" spans="1:6" s="72" customFormat="1" ht="12.75">
      <c r="A388" s="19" t="s">
        <v>271</v>
      </c>
      <c r="B388" s="71" t="s">
        <v>68</v>
      </c>
      <c r="C388" s="78" t="s">
        <v>735</v>
      </c>
      <c r="D388" s="111">
        <v>3</v>
      </c>
      <c r="E388" s="52"/>
      <c r="F388" s="54"/>
    </row>
    <row r="389" spans="1:6" s="72" customFormat="1" ht="12.75">
      <c r="A389" s="19" t="s">
        <v>272</v>
      </c>
      <c r="B389" s="71" t="s">
        <v>69</v>
      </c>
      <c r="C389" s="78" t="s">
        <v>735</v>
      </c>
      <c r="D389" s="111">
        <v>3</v>
      </c>
      <c r="E389" s="52"/>
      <c r="F389" s="54"/>
    </row>
    <row r="390" spans="1:6" s="72" customFormat="1" ht="12.75">
      <c r="A390" s="19" t="s">
        <v>273</v>
      </c>
      <c r="B390" s="71" t="s">
        <v>70</v>
      </c>
      <c r="C390" s="78" t="s">
        <v>735</v>
      </c>
      <c r="D390" s="111">
        <v>64</v>
      </c>
      <c r="E390" s="52"/>
      <c r="F390" s="54"/>
    </row>
    <row r="391" spans="1:6" s="72" customFormat="1" ht="12.75">
      <c r="A391" s="19" t="s">
        <v>274</v>
      </c>
      <c r="B391" s="71" t="s">
        <v>71</v>
      </c>
      <c r="C391" s="78" t="s">
        <v>735</v>
      </c>
      <c r="D391" s="111">
        <v>1</v>
      </c>
      <c r="E391" s="52"/>
      <c r="F391" s="54"/>
    </row>
    <row r="392" spans="1:6" s="72" customFormat="1" ht="12.75">
      <c r="A392" s="19" t="s">
        <v>275</v>
      </c>
      <c r="B392" s="71" t="s">
        <v>72</v>
      </c>
      <c r="C392" s="78" t="s">
        <v>735</v>
      </c>
      <c r="D392" s="111">
        <v>1</v>
      </c>
      <c r="E392" s="52"/>
      <c r="F392" s="54"/>
    </row>
    <row r="393" spans="1:6" s="72" customFormat="1" ht="12.75">
      <c r="A393" s="19" t="s">
        <v>276</v>
      </c>
      <c r="B393" s="71" t="s">
        <v>73</v>
      </c>
      <c r="C393" s="78" t="s">
        <v>735</v>
      </c>
      <c r="D393" s="111">
        <v>1</v>
      </c>
      <c r="E393" s="52"/>
      <c r="F393" s="54"/>
    </row>
    <row r="394" spans="1:6" s="72" customFormat="1" ht="12.75">
      <c r="A394" s="19" t="s">
        <v>277</v>
      </c>
      <c r="B394" s="71" t="s">
        <v>74</v>
      </c>
      <c r="C394" s="78" t="s">
        <v>735</v>
      </c>
      <c r="D394" s="111">
        <v>1</v>
      </c>
      <c r="E394" s="52"/>
      <c r="F394" s="54"/>
    </row>
    <row r="395" spans="1:6" s="72" customFormat="1" ht="12.75">
      <c r="A395" s="19" t="s">
        <v>278</v>
      </c>
      <c r="B395" s="71" t="s">
        <v>75</v>
      </c>
      <c r="C395" s="78" t="s">
        <v>735</v>
      </c>
      <c r="D395" s="111">
        <v>15</v>
      </c>
      <c r="E395" s="52"/>
      <c r="F395" s="54"/>
    </row>
    <row r="396" spans="1:6" s="72" customFormat="1" ht="12.75">
      <c r="A396" s="19" t="s">
        <v>279</v>
      </c>
      <c r="B396" s="71" t="s">
        <v>76</v>
      </c>
      <c r="C396" s="78" t="s">
        <v>735</v>
      </c>
      <c r="D396" s="111">
        <v>3</v>
      </c>
      <c r="E396" s="52"/>
      <c r="F396" s="54"/>
    </row>
    <row r="397" spans="1:6" s="72" customFormat="1" ht="12.75">
      <c r="A397" s="19" t="s">
        <v>280</v>
      </c>
      <c r="B397" s="71" t="s">
        <v>77</v>
      </c>
      <c r="C397" s="78" t="s">
        <v>735</v>
      </c>
      <c r="D397" s="111">
        <v>3</v>
      </c>
      <c r="E397" s="52"/>
      <c r="F397" s="54"/>
    </row>
    <row r="398" spans="1:6" s="72" customFormat="1" ht="12.75">
      <c r="A398" s="19" t="s">
        <v>281</v>
      </c>
      <c r="B398" s="71" t="s">
        <v>78</v>
      </c>
      <c r="C398" s="78" t="s">
        <v>735</v>
      </c>
      <c r="D398" s="111">
        <v>12</v>
      </c>
      <c r="E398" s="52"/>
      <c r="F398" s="54"/>
    </row>
    <row r="399" spans="1:6" s="72" customFormat="1" ht="12.75">
      <c r="A399" s="19" t="s">
        <v>282</v>
      </c>
      <c r="B399" s="71" t="s">
        <v>79</v>
      </c>
      <c r="C399" s="78" t="s">
        <v>735</v>
      </c>
      <c r="D399" s="111">
        <v>16</v>
      </c>
      <c r="E399" s="52"/>
      <c r="F399" s="54"/>
    </row>
    <row r="400" spans="1:6" s="72" customFormat="1" ht="12.75">
      <c r="A400" s="19" t="s">
        <v>283</v>
      </c>
      <c r="B400" s="71" t="s">
        <v>80</v>
      </c>
      <c r="C400" s="78" t="s">
        <v>736</v>
      </c>
      <c r="D400" s="111">
        <v>1650</v>
      </c>
      <c r="E400" s="52"/>
      <c r="F400" s="54"/>
    </row>
    <row r="401" spans="1:6" s="72" customFormat="1" ht="12.75">
      <c r="A401" s="19" t="s">
        <v>284</v>
      </c>
      <c r="B401" s="71" t="s">
        <v>81</v>
      </c>
      <c r="C401" s="78" t="s">
        <v>736</v>
      </c>
      <c r="D401" s="111">
        <v>160</v>
      </c>
      <c r="E401" s="52"/>
      <c r="F401" s="54"/>
    </row>
    <row r="402" spans="1:6" s="72" customFormat="1" ht="12.75">
      <c r="A402" s="19" t="s">
        <v>285</v>
      </c>
      <c r="B402" s="71" t="s">
        <v>82</v>
      </c>
      <c r="C402" s="78" t="s">
        <v>736</v>
      </c>
      <c r="D402" s="111">
        <v>325</v>
      </c>
      <c r="E402" s="52"/>
      <c r="F402" s="54"/>
    </row>
    <row r="403" spans="1:6" s="72" customFormat="1" ht="12.75">
      <c r="A403" s="19" t="s">
        <v>286</v>
      </c>
      <c r="B403" s="71" t="s">
        <v>83</v>
      </c>
      <c r="C403" s="78" t="s">
        <v>736</v>
      </c>
      <c r="D403" s="111">
        <v>1280</v>
      </c>
      <c r="E403" s="52"/>
      <c r="F403" s="54"/>
    </row>
    <row r="404" spans="1:6" s="72" customFormat="1" ht="12.75">
      <c r="A404" s="19" t="s">
        <v>287</v>
      </c>
      <c r="B404" s="71" t="s">
        <v>84</v>
      </c>
      <c r="C404" s="78" t="s">
        <v>718</v>
      </c>
      <c r="D404" s="111">
        <v>12</v>
      </c>
      <c r="E404" s="52"/>
      <c r="F404" s="54"/>
    </row>
    <row r="405" spans="1:6" s="72" customFormat="1" ht="12.75">
      <c r="A405" s="19" t="s">
        <v>288</v>
      </c>
      <c r="B405" s="71" t="s">
        <v>85</v>
      </c>
      <c r="C405" s="78" t="s">
        <v>718</v>
      </c>
      <c r="D405" s="111">
        <v>86</v>
      </c>
      <c r="E405" s="52"/>
      <c r="F405" s="54"/>
    </row>
    <row r="406" spans="1:6" s="72" customFormat="1" ht="12.75">
      <c r="A406" s="19" t="s">
        <v>289</v>
      </c>
      <c r="B406" s="71" t="s">
        <v>86</v>
      </c>
      <c r="C406" s="78" t="s">
        <v>718</v>
      </c>
      <c r="D406" s="111">
        <v>2</v>
      </c>
      <c r="E406" s="52"/>
      <c r="F406" s="54"/>
    </row>
    <row r="407" spans="1:6" s="72" customFormat="1" ht="12.75">
      <c r="A407" s="19" t="s">
        <v>290</v>
      </c>
      <c r="B407" s="71" t="s">
        <v>87</v>
      </c>
      <c r="C407" s="78" t="s">
        <v>718</v>
      </c>
      <c r="D407" s="111">
        <v>1</v>
      </c>
      <c r="E407" s="52"/>
      <c r="F407" s="54"/>
    </row>
    <row r="408" spans="1:6" s="72" customFormat="1" ht="12.75">
      <c r="A408" s="19" t="s">
        <v>291</v>
      </c>
      <c r="B408" s="71" t="s">
        <v>88</v>
      </c>
      <c r="C408" s="78" t="s">
        <v>735</v>
      </c>
      <c r="D408" s="111">
        <v>8</v>
      </c>
      <c r="E408" s="52"/>
      <c r="F408" s="54"/>
    </row>
    <row r="409" spans="1:6" s="72" customFormat="1" ht="12.75">
      <c r="A409" s="19" t="s">
        <v>292</v>
      </c>
      <c r="B409" s="71" t="s">
        <v>89</v>
      </c>
      <c r="C409" s="78" t="s">
        <v>735</v>
      </c>
      <c r="D409" s="111">
        <v>5</v>
      </c>
      <c r="E409" s="52"/>
      <c r="F409" s="54"/>
    </row>
    <row r="410" spans="1:6" s="72" customFormat="1" ht="12.75">
      <c r="A410" s="19" t="s">
        <v>293</v>
      </c>
      <c r="B410" s="71" t="s">
        <v>90</v>
      </c>
      <c r="C410" s="78" t="s">
        <v>736</v>
      </c>
      <c r="D410" s="111">
        <v>8</v>
      </c>
      <c r="E410" s="52"/>
      <c r="F410" s="54"/>
    </row>
    <row r="411" spans="1:6" s="72" customFormat="1" ht="12.75">
      <c r="A411" s="19" t="s">
        <v>294</v>
      </c>
      <c r="B411" s="71" t="s">
        <v>91</v>
      </c>
      <c r="C411" s="78" t="s">
        <v>735</v>
      </c>
      <c r="D411" s="111">
        <v>16</v>
      </c>
      <c r="E411" s="52"/>
      <c r="F411" s="54"/>
    </row>
    <row r="412" spans="1:6" s="72" customFormat="1" ht="12.75">
      <c r="A412" s="19" t="s">
        <v>295</v>
      </c>
      <c r="B412" s="71" t="s">
        <v>92</v>
      </c>
      <c r="C412" s="78" t="s">
        <v>735</v>
      </c>
      <c r="D412" s="111">
        <v>8</v>
      </c>
      <c r="E412" s="52"/>
      <c r="F412" s="54"/>
    </row>
    <row r="413" spans="1:6" s="72" customFormat="1" ht="12.75">
      <c r="A413" s="19" t="s">
        <v>296</v>
      </c>
      <c r="B413" s="71" t="s">
        <v>93</v>
      </c>
      <c r="C413" s="78" t="s">
        <v>735</v>
      </c>
      <c r="D413" s="111">
        <v>8</v>
      </c>
      <c r="E413" s="52"/>
      <c r="F413" s="54"/>
    </row>
    <row r="414" spans="1:6" s="72" customFormat="1" ht="12.75">
      <c r="A414" s="19" t="s">
        <v>297</v>
      </c>
      <c r="B414" s="71" t="s">
        <v>94</v>
      </c>
      <c r="C414" s="78" t="s">
        <v>736</v>
      </c>
      <c r="D414" s="111">
        <v>20</v>
      </c>
      <c r="E414" s="52"/>
      <c r="F414" s="54"/>
    </row>
    <row r="415" spans="1:6" s="72" customFormat="1" ht="12.75">
      <c r="A415" s="19" t="s">
        <v>298</v>
      </c>
      <c r="B415" s="71" t="s">
        <v>95</v>
      </c>
      <c r="C415" s="78" t="s">
        <v>735</v>
      </c>
      <c r="D415" s="111">
        <v>1</v>
      </c>
      <c r="E415" s="52"/>
      <c r="F415" s="54"/>
    </row>
    <row r="416" spans="1:6" s="72" customFormat="1" ht="12.75">
      <c r="A416" s="19" t="s">
        <v>299</v>
      </c>
      <c r="B416" s="71" t="s">
        <v>96</v>
      </c>
      <c r="C416" s="78" t="s">
        <v>736</v>
      </c>
      <c r="D416" s="111">
        <v>1605</v>
      </c>
      <c r="E416" s="52"/>
      <c r="F416" s="54"/>
    </row>
    <row r="417" spans="1:6" s="72" customFormat="1" ht="12.75">
      <c r="A417" s="19" t="s">
        <v>300</v>
      </c>
      <c r="B417" s="71" t="s">
        <v>97</v>
      </c>
      <c r="C417" s="78" t="s">
        <v>98</v>
      </c>
      <c r="D417" s="111">
        <v>94</v>
      </c>
      <c r="E417" s="52"/>
      <c r="F417" s="54"/>
    </row>
    <row r="418" spans="1:6" s="72" customFormat="1" ht="12.75">
      <c r="A418" s="19" t="s">
        <v>623</v>
      </c>
      <c r="B418" s="71" t="s">
        <v>99</v>
      </c>
      <c r="C418" s="78" t="s">
        <v>100</v>
      </c>
      <c r="D418" s="111">
        <v>129.24</v>
      </c>
      <c r="E418" s="52"/>
      <c r="F418" s="54"/>
    </row>
    <row r="419" spans="1:6" s="72" customFormat="1" ht="12.75">
      <c r="A419" s="33" t="s">
        <v>302</v>
      </c>
      <c r="B419" s="70" t="s">
        <v>301</v>
      </c>
      <c r="C419" s="78"/>
      <c r="D419" s="111"/>
      <c r="E419" s="52"/>
      <c r="F419" s="54"/>
    </row>
    <row r="420" spans="1:6" s="72" customFormat="1" ht="12.75">
      <c r="A420" s="19" t="s">
        <v>303</v>
      </c>
      <c r="B420" s="71" t="s">
        <v>101</v>
      </c>
      <c r="C420" s="78" t="s">
        <v>718</v>
      </c>
      <c r="D420" s="111">
        <v>29</v>
      </c>
      <c r="E420" s="52"/>
      <c r="F420" s="54"/>
    </row>
    <row r="421" spans="1:6" s="72" customFormat="1" ht="12.75">
      <c r="A421" s="19" t="s">
        <v>304</v>
      </c>
      <c r="B421" s="71" t="s">
        <v>102</v>
      </c>
      <c r="C421" s="78" t="s">
        <v>736</v>
      </c>
      <c r="D421" s="111">
        <v>1430</v>
      </c>
      <c r="E421" s="52"/>
      <c r="F421" s="54"/>
    </row>
    <row r="422" spans="1:6" s="72" customFormat="1" ht="12.75">
      <c r="A422" s="19" t="s">
        <v>305</v>
      </c>
      <c r="B422" s="71" t="s">
        <v>103</v>
      </c>
      <c r="C422" s="78" t="s">
        <v>736</v>
      </c>
      <c r="D422" s="111">
        <v>100</v>
      </c>
      <c r="E422" s="52"/>
      <c r="F422" s="54"/>
    </row>
    <row r="423" spans="1:6" s="72" customFormat="1" ht="12.75">
      <c r="A423" s="19" t="s">
        <v>306</v>
      </c>
      <c r="B423" s="71" t="s">
        <v>104</v>
      </c>
      <c r="C423" s="78" t="s">
        <v>736</v>
      </c>
      <c r="D423" s="111">
        <v>50</v>
      </c>
      <c r="E423" s="52"/>
      <c r="F423" s="54"/>
    </row>
    <row r="424" spans="1:6" s="72" customFormat="1" ht="12.75">
      <c r="A424" s="19" t="s">
        <v>307</v>
      </c>
      <c r="B424" s="71" t="s">
        <v>105</v>
      </c>
      <c r="C424" s="78" t="s">
        <v>736</v>
      </c>
      <c r="D424" s="111">
        <v>15</v>
      </c>
      <c r="E424" s="52"/>
      <c r="F424" s="54"/>
    </row>
    <row r="425" spans="1:6" s="72" customFormat="1" ht="12.75">
      <c r="A425" s="19" t="s">
        <v>308</v>
      </c>
      <c r="B425" s="71" t="s">
        <v>106</v>
      </c>
      <c r="C425" s="78" t="s">
        <v>736</v>
      </c>
      <c r="D425" s="111">
        <v>1595</v>
      </c>
      <c r="E425" s="52"/>
      <c r="F425" s="54"/>
    </row>
    <row r="426" spans="1:6" s="72" customFormat="1" ht="12.75">
      <c r="A426" s="19" t="s">
        <v>309</v>
      </c>
      <c r="B426" s="71" t="s">
        <v>107</v>
      </c>
      <c r="C426" s="78" t="s">
        <v>736</v>
      </c>
      <c r="D426" s="111">
        <v>325</v>
      </c>
      <c r="E426" s="52"/>
      <c r="F426" s="54"/>
    </row>
    <row r="427" spans="1:6" s="72" customFormat="1" ht="12.75">
      <c r="A427" s="19" t="s">
        <v>310</v>
      </c>
      <c r="B427" s="71" t="s">
        <v>108</v>
      </c>
      <c r="C427" s="78" t="s">
        <v>736</v>
      </c>
      <c r="D427" s="111">
        <v>1280</v>
      </c>
      <c r="E427" s="52"/>
      <c r="F427" s="54"/>
    </row>
    <row r="428" spans="1:6" s="72" customFormat="1" ht="12.75">
      <c r="A428" s="19" t="s">
        <v>311</v>
      </c>
      <c r="B428" s="71" t="s">
        <v>109</v>
      </c>
      <c r="C428" s="78" t="s">
        <v>736</v>
      </c>
      <c r="D428" s="111">
        <v>1503</v>
      </c>
      <c r="E428" s="52"/>
      <c r="F428" s="54"/>
    </row>
    <row r="429" spans="1:6" s="72" customFormat="1" ht="12.75">
      <c r="A429" s="19" t="s">
        <v>312</v>
      </c>
      <c r="B429" s="71" t="s">
        <v>110</v>
      </c>
      <c r="C429" s="78" t="s">
        <v>736</v>
      </c>
      <c r="D429" s="111">
        <v>136</v>
      </c>
      <c r="E429" s="52"/>
      <c r="F429" s="54"/>
    </row>
    <row r="430" spans="1:6" s="72" customFormat="1" ht="12.75">
      <c r="A430" s="19" t="s">
        <v>313</v>
      </c>
      <c r="B430" s="71" t="s">
        <v>111</v>
      </c>
      <c r="C430" s="78" t="s">
        <v>735</v>
      </c>
      <c r="D430" s="111">
        <v>1</v>
      </c>
      <c r="E430" s="52"/>
      <c r="F430" s="54"/>
    </row>
    <row r="431" spans="1:6" s="72" customFormat="1" ht="12.75">
      <c r="A431" s="19" t="s">
        <v>314</v>
      </c>
      <c r="B431" s="71" t="s">
        <v>112</v>
      </c>
      <c r="C431" s="78" t="s">
        <v>735</v>
      </c>
      <c r="D431" s="111">
        <v>4</v>
      </c>
      <c r="E431" s="52"/>
      <c r="F431" s="54"/>
    </row>
    <row r="432" spans="1:6" s="72" customFormat="1" ht="12.75">
      <c r="A432" s="19" t="s">
        <v>315</v>
      </c>
      <c r="B432" s="71" t="s">
        <v>113</v>
      </c>
      <c r="C432" s="78" t="s">
        <v>718</v>
      </c>
      <c r="D432" s="111">
        <v>1</v>
      </c>
      <c r="E432" s="52"/>
      <c r="F432" s="54"/>
    </row>
    <row r="433" spans="1:6" s="72" customFormat="1" ht="12.75">
      <c r="A433" s="19" t="s">
        <v>316</v>
      </c>
      <c r="B433" s="71" t="s">
        <v>114</v>
      </c>
      <c r="C433" s="78" t="s">
        <v>718</v>
      </c>
      <c r="D433" s="111">
        <v>4</v>
      </c>
      <c r="E433" s="52"/>
      <c r="F433" s="54"/>
    </row>
    <row r="434" spans="1:6" s="72" customFormat="1" ht="12.75">
      <c r="A434" s="19" t="s">
        <v>317</v>
      </c>
      <c r="B434" s="71" t="s">
        <v>115</v>
      </c>
      <c r="C434" s="78" t="s">
        <v>736</v>
      </c>
      <c r="D434" s="111">
        <v>1605</v>
      </c>
      <c r="E434" s="52"/>
      <c r="F434" s="54"/>
    </row>
    <row r="435" spans="1:6" s="72" customFormat="1" ht="12.75">
      <c r="A435" s="19" t="s">
        <v>318</v>
      </c>
      <c r="B435" s="71" t="s">
        <v>116</v>
      </c>
      <c r="C435" s="78" t="s">
        <v>735</v>
      </c>
      <c r="D435" s="111">
        <v>42</v>
      </c>
      <c r="E435" s="52"/>
      <c r="F435" s="54"/>
    </row>
    <row r="436" spans="1:6" s="72" customFormat="1" ht="12.75">
      <c r="A436" s="19" t="s">
        <v>319</v>
      </c>
      <c r="B436" s="71" t="s">
        <v>117</v>
      </c>
      <c r="C436" s="78" t="s">
        <v>735</v>
      </c>
      <c r="D436" s="111">
        <v>42</v>
      </c>
      <c r="E436" s="52"/>
      <c r="F436" s="54"/>
    </row>
    <row r="437" spans="1:6" s="72" customFormat="1" ht="12.75">
      <c r="A437" s="19" t="s">
        <v>320</v>
      </c>
      <c r="B437" s="71" t="s">
        <v>118</v>
      </c>
      <c r="C437" s="78" t="s">
        <v>735</v>
      </c>
      <c r="D437" s="111">
        <v>42</v>
      </c>
      <c r="E437" s="52"/>
      <c r="F437" s="54"/>
    </row>
    <row r="438" spans="1:6" s="72" customFormat="1" ht="12.75">
      <c r="A438" s="19" t="s">
        <v>321</v>
      </c>
      <c r="B438" s="71" t="s">
        <v>119</v>
      </c>
      <c r="C438" s="78" t="s">
        <v>735</v>
      </c>
      <c r="D438" s="111">
        <v>64</v>
      </c>
      <c r="E438" s="52"/>
      <c r="F438" s="54"/>
    </row>
    <row r="439" spans="1:6" s="72" customFormat="1" ht="12.75">
      <c r="A439" s="19" t="s">
        <v>322</v>
      </c>
      <c r="B439" s="71" t="s">
        <v>120</v>
      </c>
      <c r="C439" s="78" t="s">
        <v>736</v>
      </c>
      <c r="D439" s="111">
        <v>760</v>
      </c>
      <c r="E439" s="52"/>
      <c r="F439" s="54"/>
    </row>
    <row r="440" spans="1:6" s="72" customFormat="1" ht="12.75">
      <c r="A440" s="19" t="s">
        <v>323</v>
      </c>
      <c r="B440" s="71" t="s">
        <v>121</v>
      </c>
      <c r="C440" s="78" t="s">
        <v>718</v>
      </c>
      <c r="D440" s="111">
        <v>1</v>
      </c>
      <c r="E440" s="52"/>
      <c r="F440" s="54"/>
    </row>
    <row r="441" spans="1:6" s="72" customFormat="1" ht="12.75">
      <c r="A441" s="19" t="s">
        <v>324</v>
      </c>
      <c r="B441" s="71" t="s">
        <v>122</v>
      </c>
      <c r="C441" s="78" t="s">
        <v>718</v>
      </c>
      <c r="D441" s="111">
        <v>12</v>
      </c>
      <c r="E441" s="52"/>
      <c r="F441" s="54"/>
    </row>
    <row r="442" spans="1:6" s="72" customFormat="1" ht="12.75">
      <c r="A442" s="19" t="s">
        <v>325</v>
      </c>
      <c r="B442" s="71" t="s">
        <v>123</v>
      </c>
      <c r="C442" s="78" t="s">
        <v>718</v>
      </c>
      <c r="D442" s="111">
        <v>86</v>
      </c>
      <c r="E442" s="52"/>
      <c r="F442" s="54"/>
    </row>
    <row r="443" spans="1:6" s="72" customFormat="1" ht="12.75">
      <c r="A443" s="19" t="s">
        <v>326</v>
      </c>
      <c r="B443" s="71" t="s">
        <v>124</v>
      </c>
      <c r="C443" s="78" t="s">
        <v>718</v>
      </c>
      <c r="D443" s="111">
        <v>2</v>
      </c>
      <c r="E443" s="52"/>
      <c r="F443" s="54"/>
    </row>
    <row r="444" spans="1:6" s="72" customFormat="1" ht="12.75">
      <c r="A444" s="19" t="s">
        <v>327</v>
      </c>
      <c r="B444" s="71" t="s">
        <v>125</v>
      </c>
      <c r="C444" s="78" t="s">
        <v>718</v>
      </c>
      <c r="D444" s="111">
        <v>61</v>
      </c>
      <c r="E444" s="52"/>
      <c r="F444" s="54"/>
    </row>
    <row r="445" spans="1:6" s="72" customFormat="1" ht="12.75">
      <c r="A445" s="19" t="s">
        <v>328</v>
      </c>
      <c r="B445" s="71" t="s">
        <v>126</v>
      </c>
      <c r="C445" s="78" t="s">
        <v>718</v>
      </c>
      <c r="D445" s="111">
        <v>4</v>
      </c>
      <c r="E445" s="52"/>
      <c r="F445" s="54"/>
    </row>
    <row r="446" spans="1:6" s="72" customFormat="1" ht="12.75">
      <c r="A446" s="19" t="s">
        <v>329</v>
      </c>
      <c r="B446" s="71" t="s">
        <v>127</v>
      </c>
      <c r="C446" s="78" t="s">
        <v>735</v>
      </c>
      <c r="D446" s="111">
        <v>51</v>
      </c>
      <c r="E446" s="52"/>
      <c r="F446" s="54"/>
    </row>
    <row r="447" spans="1:6" s="72" customFormat="1" ht="12.75">
      <c r="A447" s="19" t="s">
        <v>330</v>
      </c>
      <c r="B447" s="71" t="s">
        <v>128</v>
      </c>
      <c r="C447" s="78" t="s">
        <v>735</v>
      </c>
      <c r="D447" s="111">
        <v>4</v>
      </c>
      <c r="E447" s="52"/>
      <c r="F447" s="54"/>
    </row>
    <row r="448" spans="1:6" s="72" customFormat="1" ht="12.75">
      <c r="A448" s="19" t="s">
        <v>331</v>
      </c>
      <c r="B448" s="71" t="s">
        <v>129</v>
      </c>
      <c r="C448" s="78" t="s">
        <v>718</v>
      </c>
      <c r="D448" s="111">
        <v>1</v>
      </c>
      <c r="E448" s="52"/>
      <c r="F448" s="54"/>
    </row>
    <row r="449" spans="1:6" s="72" customFormat="1" ht="12.75">
      <c r="A449" s="19" t="s">
        <v>332</v>
      </c>
      <c r="B449" s="71" t="s">
        <v>130</v>
      </c>
      <c r="C449" s="78" t="s">
        <v>131</v>
      </c>
      <c r="D449" s="111">
        <v>20</v>
      </c>
      <c r="E449" s="52"/>
      <c r="F449" s="54"/>
    </row>
    <row r="450" spans="1:6" s="72" customFormat="1" ht="12.75">
      <c r="A450" s="19" t="s">
        <v>333</v>
      </c>
      <c r="B450" s="71" t="s">
        <v>132</v>
      </c>
      <c r="C450" s="78" t="s">
        <v>131</v>
      </c>
      <c r="D450" s="111">
        <v>30</v>
      </c>
      <c r="E450" s="52"/>
      <c r="F450" s="54"/>
    </row>
    <row r="451" spans="1:6" s="72" customFormat="1" ht="12.75">
      <c r="A451" s="143" t="s">
        <v>500</v>
      </c>
      <c r="B451" s="143"/>
      <c r="C451" s="143"/>
      <c r="D451" s="143"/>
      <c r="E451" s="143"/>
      <c r="F451" s="81"/>
    </row>
    <row r="452" spans="1:6" s="72" customFormat="1" ht="12.75">
      <c r="A452" s="42"/>
      <c r="B452" s="32" t="s">
        <v>135</v>
      </c>
      <c r="C452" s="25"/>
      <c r="D452" s="104"/>
      <c r="E452" s="50"/>
      <c r="F452" s="51"/>
    </row>
    <row r="453" spans="1:6" s="72" customFormat="1" ht="12.75">
      <c r="A453" s="70">
        <v>38</v>
      </c>
      <c r="B453" s="70" t="s">
        <v>334</v>
      </c>
      <c r="C453" s="78"/>
      <c r="D453" s="111"/>
      <c r="E453" s="79"/>
      <c r="F453" s="54"/>
    </row>
    <row r="454" spans="1:6" s="72" customFormat="1" ht="12.75">
      <c r="A454" s="19" t="s">
        <v>335</v>
      </c>
      <c r="B454" s="71" t="s">
        <v>86</v>
      </c>
      <c r="C454" s="78" t="s">
        <v>718</v>
      </c>
      <c r="D454" s="111">
        <v>3</v>
      </c>
      <c r="E454" s="52"/>
      <c r="F454" s="54"/>
    </row>
    <row r="455" spans="1:6" s="72" customFormat="1" ht="12.75">
      <c r="A455" s="19" t="s">
        <v>336</v>
      </c>
      <c r="B455" s="71" t="s">
        <v>84</v>
      </c>
      <c r="C455" s="78" t="s">
        <v>718</v>
      </c>
      <c r="D455" s="111">
        <v>2</v>
      </c>
      <c r="E455" s="52"/>
      <c r="F455" s="54"/>
    </row>
    <row r="456" spans="1:6" s="72" customFormat="1" ht="12.75">
      <c r="A456" s="19" t="s">
        <v>337</v>
      </c>
      <c r="B456" s="71" t="s">
        <v>136</v>
      </c>
      <c r="C456" s="78" t="s">
        <v>718</v>
      </c>
      <c r="D456" s="111">
        <v>16</v>
      </c>
      <c r="E456" s="52"/>
      <c r="F456" s="54"/>
    </row>
    <row r="457" spans="1:6" s="72" customFormat="1" ht="12.75">
      <c r="A457" s="19" t="s">
        <v>338</v>
      </c>
      <c r="B457" s="71" t="s">
        <v>137</v>
      </c>
      <c r="C457" s="78" t="s">
        <v>718</v>
      </c>
      <c r="D457" s="111">
        <v>4</v>
      </c>
      <c r="E457" s="52"/>
      <c r="F457" s="54"/>
    </row>
    <row r="458" spans="1:6" s="72" customFormat="1" ht="12.75">
      <c r="A458" s="19" t="s">
        <v>339</v>
      </c>
      <c r="B458" s="71" t="s">
        <v>138</v>
      </c>
      <c r="C458" s="78" t="s">
        <v>718</v>
      </c>
      <c r="D458" s="111">
        <v>1</v>
      </c>
      <c r="E458" s="52"/>
      <c r="F458" s="54"/>
    </row>
    <row r="459" spans="1:6" s="72" customFormat="1" ht="12.75">
      <c r="A459" s="19" t="s">
        <v>340</v>
      </c>
      <c r="B459" s="71" t="s">
        <v>139</v>
      </c>
      <c r="C459" s="78" t="s">
        <v>718</v>
      </c>
      <c r="D459" s="111">
        <v>2</v>
      </c>
      <c r="E459" s="52"/>
      <c r="F459" s="54"/>
    </row>
    <row r="460" spans="1:6" s="72" customFormat="1" ht="12.75">
      <c r="A460" s="19" t="s">
        <v>341</v>
      </c>
      <c r="B460" s="71" t="s">
        <v>140</v>
      </c>
      <c r="C460" s="78" t="s">
        <v>718</v>
      </c>
      <c r="D460" s="111">
        <v>4</v>
      </c>
      <c r="E460" s="52"/>
      <c r="F460" s="54"/>
    </row>
    <row r="461" spans="1:6" s="72" customFormat="1" ht="12.75">
      <c r="A461" s="19" t="s">
        <v>342</v>
      </c>
      <c r="B461" s="71" t="s">
        <v>141</v>
      </c>
      <c r="C461" s="78" t="s">
        <v>718</v>
      </c>
      <c r="D461" s="111">
        <v>1</v>
      </c>
      <c r="E461" s="52"/>
      <c r="F461" s="54"/>
    </row>
    <row r="462" spans="1:6" s="72" customFormat="1" ht="12.75">
      <c r="A462" s="19" t="s">
        <v>343</v>
      </c>
      <c r="B462" s="71" t="s">
        <v>142</v>
      </c>
      <c r="C462" s="78" t="s">
        <v>718</v>
      </c>
      <c r="D462" s="111">
        <v>1</v>
      </c>
      <c r="E462" s="52"/>
      <c r="F462" s="54"/>
    </row>
    <row r="463" spans="1:6" s="72" customFormat="1" ht="12.75">
      <c r="A463" s="19" t="s">
        <v>344</v>
      </c>
      <c r="B463" s="71" t="s">
        <v>143</v>
      </c>
      <c r="C463" s="78" t="s">
        <v>718</v>
      </c>
      <c r="D463" s="111">
        <v>6</v>
      </c>
      <c r="E463" s="52"/>
      <c r="F463" s="54"/>
    </row>
    <row r="464" spans="1:6" s="72" customFormat="1" ht="12.75">
      <c r="A464" s="19" t="s">
        <v>345</v>
      </c>
      <c r="B464" s="71" t="s">
        <v>144</v>
      </c>
      <c r="C464" s="78" t="s">
        <v>718</v>
      </c>
      <c r="D464" s="111">
        <v>1</v>
      </c>
      <c r="E464" s="52"/>
      <c r="F464" s="54"/>
    </row>
    <row r="465" spans="1:6" s="72" customFormat="1" ht="12.75">
      <c r="A465" s="19" t="s">
        <v>346</v>
      </c>
      <c r="B465" s="71" t="s">
        <v>145</v>
      </c>
      <c r="C465" s="78" t="s">
        <v>718</v>
      </c>
      <c r="D465" s="111">
        <v>1</v>
      </c>
      <c r="E465" s="52"/>
      <c r="F465" s="54"/>
    </row>
    <row r="466" spans="1:6" s="72" customFormat="1" ht="12.75">
      <c r="A466" s="19" t="s">
        <v>347</v>
      </c>
      <c r="B466" s="71" t="s">
        <v>146</v>
      </c>
      <c r="C466" s="78" t="s">
        <v>718</v>
      </c>
      <c r="D466" s="111">
        <v>3</v>
      </c>
      <c r="E466" s="52"/>
      <c r="F466" s="54"/>
    </row>
    <row r="467" spans="1:6" s="72" customFormat="1" ht="12.75">
      <c r="A467" s="19" t="s">
        <v>348</v>
      </c>
      <c r="B467" s="71" t="s">
        <v>81</v>
      </c>
      <c r="C467" s="78" t="s">
        <v>736</v>
      </c>
      <c r="D467" s="111">
        <v>10</v>
      </c>
      <c r="E467" s="52"/>
      <c r="F467" s="54"/>
    </row>
    <row r="468" spans="1:6" s="72" customFormat="1" ht="12.75">
      <c r="A468" s="19" t="s">
        <v>349</v>
      </c>
      <c r="B468" s="71" t="s">
        <v>147</v>
      </c>
      <c r="C468" s="78" t="s">
        <v>736</v>
      </c>
      <c r="D468" s="111">
        <v>32</v>
      </c>
      <c r="E468" s="52"/>
      <c r="F468" s="54"/>
    </row>
    <row r="469" spans="1:6" s="72" customFormat="1" ht="12.75">
      <c r="A469" s="19" t="s">
        <v>350</v>
      </c>
      <c r="B469" s="71" t="s">
        <v>148</v>
      </c>
      <c r="C469" s="78" t="s">
        <v>736</v>
      </c>
      <c r="D469" s="111">
        <v>234</v>
      </c>
      <c r="E469" s="52"/>
      <c r="F469" s="54"/>
    </row>
    <row r="470" spans="1:6" s="72" customFormat="1" ht="12.75">
      <c r="A470" s="19" t="s">
        <v>351</v>
      </c>
      <c r="B470" s="71" t="s">
        <v>149</v>
      </c>
      <c r="C470" s="78" t="s">
        <v>736</v>
      </c>
      <c r="D470" s="111">
        <v>31</v>
      </c>
      <c r="E470" s="52"/>
      <c r="F470" s="54"/>
    </row>
    <row r="471" spans="1:6" s="72" customFormat="1" ht="12.75">
      <c r="A471" s="19" t="s">
        <v>352</v>
      </c>
      <c r="B471" s="71" t="s">
        <v>82</v>
      </c>
      <c r="C471" s="78" t="s">
        <v>736</v>
      </c>
      <c r="D471" s="111">
        <v>230</v>
      </c>
      <c r="E471" s="52"/>
      <c r="F471" s="54"/>
    </row>
    <row r="472" spans="1:6" s="72" customFormat="1" ht="12.75">
      <c r="A472" s="19" t="s">
        <v>353</v>
      </c>
      <c r="B472" s="71" t="s">
        <v>83</v>
      </c>
      <c r="C472" s="78" t="s">
        <v>736</v>
      </c>
      <c r="D472" s="111">
        <v>3</v>
      </c>
      <c r="E472" s="52"/>
      <c r="F472" s="54"/>
    </row>
    <row r="473" spans="1:6" s="72" customFormat="1" ht="12.75">
      <c r="A473" s="19" t="s">
        <v>354</v>
      </c>
      <c r="B473" s="71" t="s">
        <v>88</v>
      </c>
      <c r="C473" s="78" t="s">
        <v>735</v>
      </c>
      <c r="D473" s="111">
        <v>12</v>
      </c>
      <c r="E473" s="52"/>
      <c r="F473" s="54"/>
    </row>
    <row r="474" spans="1:6" s="72" customFormat="1" ht="12.75">
      <c r="A474" s="19" t="s">
        <v>355</v>
      </c>
      <c r="B474" s="71" t="s">
        <v>89</v>
      </c>
      <c r="C474" s="78" t="s">
        <v>718</v>
      </c>
      <c r="D474" s="111">
        <v>8</v>
      </c>
      <c r="E474" s="52"/>
      <c r="F474" s="54"/>
    </row>
    <row r="475" spans="1:6" s="72" customFormat="1" ht="12.75">
      <c r="A475" s="19" t="s">
        <v>356</v>
      </c>
      <c r="B475" s="71" t="s">
        <v>150</v>
      </c>
      <c r="C475" s="78" t="s">
        <v>736</v>
      </c>
      <c r="D475" s="111">
        <v>12</v>
      </c>
      <c r="E475" s="52"/>
      <c r="F475" s="54"/>
    </row>
    <row r="476" spans="1:6" s="72" customFormat="1" ht="12.75">
      <c r="A476" s="19" t="s">
        <v>357</v>
      </c>
      <c r="B476" s="71" t="s">
        <v>91</v>
      </c>
      <c r="C476" s="78" t="s">
        <v>735</v>
      </c>
      <c r="D476" s="111">
        <v>24</v>
      </c>
      <c r="E476" s="52"/>
      <c r="F476" s="54"/>
    </row>
    <row r="477" spans="1:6" s="72" customFormat="1" ht="12.75">
      <c r="A477" s="19" t="s">
        <v>358</v>
      </c>
      <c r="B477" s="71" t="s">
        <v>92</v>
      </c>
      <c r="C477" s="78" t="s">
        <v>735</v>
      </c>
      <c r="D477" s="111">
        <v>12</v>
      </c>
      <c r="E477" s="52"/>
      <c r="F477" s="54"/>
    </row>
    <row r="478" spans="1:6" s="72" customFormat="1" ht="12.75">
      <c r="A478" s="19" t="s">
        <v>359</v>
      </c>
      <c r="B478" s="71" t="s">
        <v>93</v>
      </c>
      <c r="C478" s="78" t="s">
        <v>735</v>
      </c>
      <c r="D478" s="111">
        <v>12</v>
      </c>
      <c r="E478" s="52"/>
      <c r="F478" s="54"/>
    </row>
    <row r="479" spans="1:6" s="72" customFormat="1" ht="12.75">
      <c r="A479" s="19" t="s">
        <v>360</v>
      </c>
      <c r="B479" s="71" t="s">
        <v>94</v>
      </c>
      <c r="C479" s="78" t="s">
        <v>736</v>
      </c>
      <c r="D479" s="111">
        <v>34</v>
      </c>
      <c r="E479" s="52"/>
      <c r="F479" s="54"/>
    </row>
    <row r="480" spans="1:6" s="72" customFormat="1" ht="12.75">
      <c r="A480" s="19" t="s">
        <v>361</v>
      </c>
      <c r="B480" s="71" t="s">
        <v>95</v>
      </c>
      <c r="C480" s="78" t="s">
        <v>735</v>
      </c>
      <c r="D480" s="111">
        <v>1</v>
      </c>
      <c r="E480" s="52"/>
      <c r="F480" s="54"/>
    </row>
    <row r="481" spans="1:6" s="72" customFormat="1" ht="12.75">
      <c r="A481" s="19" t="s">
        <v>362</v>
      </c>
      <c r="B481" s="71" t="s">
        <v>96</v>
      </c>
      <c r="C481" s="78" t="s">
        <v>736</v>
      </c>
      <c r="D481" s="111">
        <v>260</v>
      </c>
      <c r="E481" s="52"/>
      <c r="F481" s="54"/>
    </row>
    <row r="482" spans="1:6" s="72" customFormat="1" ht="12.75">
      <c r="A482" s="19" t="s">
        <v>363</v>
      </c>
      <c r="B482" s="71" t="s">
        <v>97</v>
      </c>
      <c r="C482" s="78" t="s">
        <v>98</v>
      </c>
      <c r="D482" s="111">
        <v>9</v>
      </c>
      <c r="E482" s="52"/>
      <c r="F482" s="54"/>
    </row>
    <row r="483" spans="1:6" s="72" customFormat="1" ht="12.75">
      <c r="A483" s="19" t="s">
        <v>364</v>
      </c>
      <c r="B483" s="71" t="s">
        <v>99</v>
      </c>
      <c r="C483" s="78" t="s">
        <v>100</v>
      </c>
      <c r="D483" s="111">
        <v>220.13</v>
      </c>
      <c r="E483" s="52"/>
      <c r="F483" s="54"/>
    </row>
    <row r="484" spans="1:6" s="72" customFormat="1" ht="12.75">
      <c r="A484" s="19" t="s">
        <v>365</v>
      </c>
      <c r="B484" s="71" t="s">
        <v>151</v>
      </c>
      <c r="C484" s="78" t="s">
        <v>735</v>
      </c>
      <c r="D484" s="111">
        <v>2</v>
      </c>
      <c r="E484" s="52"/>
      <c r="F484" s="54"/>
    </row>
    <row r="485" spans="1:6" s="72" customFormat="1" ht="12.75">
      <c r="A485" s="70">
        <v>39</v>
      </c>
      <c r="B485" s="70" t="s">
        <v>414</v>
      </c>
      <c r="C485" s="78"/>
      <c r="D485" s="111"/>
      <c r="E485" s="52"/>
      <c r="F485" s="54"/>
    </row>
    <row r="486" spans="1:6" s="72" customFormat="1" ht="12.75">
      <c r="A486" s="19" t="s">
        <v>366</v>
      </c>
      <c r="B486" s="71" t="s">
        <v>152</v>
      </c>
      <c r="C486" s="78" t="s">
        <v>718</v>
      </c>
      <c r="D486" s="111">
        <v>1</v>
      </c>
      <c r="E486" s="52"/>
      <c r="F486" s="54"/>
    </row>
    <row r="487" spans="1:6" s="72" customFormat="1" ht="12.75">
      <c r="A487" s="19" t="s">
        <v>367</v>
      </c>
      <c r="B487" s="71" t="s">
        <v>153</v>
      </c>
      <c r="C487" s="78" t="s">
        <v>718</v>
      </c>
      <c r="D487" s="111">
        <v>5</v>
      </c>
      <c r="E487" s="52"/>
      <c r="F487" s="54"/>
    </row>
    <row r="488" spans="1:6" s="72" customFormat="1" ht="12.75">
      <c r="A488" s="19" t="s">
        <v>368</v>
      </c>
      <c r="B488" s="71" t="s">
        <v>154</v>
      </c>
      <c r="C488" s="78" t="s">
        <v>718</v>
      </c>
      <c r="D488" s="111">
        <v>1</v>
      </c>
      <c r="E488" s="52"/>
      <c r="F488" s="54"/>
    </row>
    <row r="489" spans="1:6" s="72" customFormat="1" ht="12.75">
      <c r="A489" s="19" t="s">
        <v>369</v>
      </c>
      <c r="B489" s="71" t="s">
        <v>155</v>
      </c>
      <c r="C489" s="78" t="s">
        <v>718</v>
      </c>
      <c r="D489" s="111">
        <v>1</v>
      </c>
      <c r="E489" s="52"/>
      <c r="F489" s="54"/>
    </row>
    <row r="490" spans="1:6" s="72" customFormat="1" ht="12.75">
      <c r="A490" s="19" t="s">
        <v>370</v>
      </c>
      <c r="B490" s="71" t="s">
        <v>102</v>
      </c>
      <c r="C490" s="78" t="s">
        <v>736</v>
      </c>
      <c r="D490" s="111">
        <v>4</v>
      </c>
      <c r="E490" s="52"/>
      <c r="F490" s="54"/>
    </row>
    <row r="491" spans="1:6" s="72" customFormat="1" ht="12.75">
      <c r="A491" s="19" t="s">
        <v>371</v>
      </c>
      <c r="B491" s="71" t="s">
        <v>103</v>
      </c>
      <c r="C491" s="78" t="s">
        <v>736</v>
      </c>
      <c r="D491" s="111">
        <v>4</v>
      </c>
      <c r="E491" s="52"/>
      <c r="F491" s="54"/>
    </row>
    <row r="492" spans="1:6" s="72" customFormat="1" ht="12.75">
      <c r="A492" s="19" t="s">
        <v>372</v>
      </c>
      <c r="B492" s="71" t="s">
        <v>104</v>
      </c>
      <c r="C492" s="78" t="s">
        <v>736</v>
      </c>
      <c r="D492" s="111">
        <v>60</v>
      </c>
      <c r="E492" s="52"/>
      <c r="F492" s="54"/>
    </row>
    <row r="493" spans="1:6" s="72" customFormat="1" ht="12.75">
      <c r="A493" s="19" t="s">
        <v>373</v>
      </c>
      <c r="B493" s="71" t="s">
        <v>105</v>
      </c>
      <c r="C493" s="78" t="s">
        <v>736</v>
      </c>
      <c r="D493" s="111">
        <v>5</v>
      </c>
      <c r="E493" s="52"/>
      <c r="F493" s="54"/>
    </row>
    <row r="494" spans="1:6" s="72" customFormat="1" ht="12.75">
      <c r="A494" s="19" t="s">
        <v>374</v>
      </c>
      <c r="B494" s="71" t="s">
        <v>156</v>
      </c>
      <c r="C494" s="78" t="s">
        <v>736</v>
      </c>
      <c r="D494" s="111">
        <v>20</v>
      </c>
      <c r="E494" s="52"/>
      <c r="F494" s="54"/>
    </row>
    <row r="495" spans="1:6" s="72" customFormat="1" ht="12.75">
      <c r="A495" s="19" t="s">
        <v>375</v>
      </c>
      <c r="B495" s="71" t="s">
        <v>157</v>
      </c>
      <c r="C495" s="78" t="s">
        <v>736</v>
      </c>
      <c r="D495" s="111">
        <v>5</v>
      </c>
      <c r="E495" s="52"/>
      <c r="F495" s="54"/>
    </row>
    <row r="496" spans="1:6" s="72" customFormat="1" ht="12.75">
      <c r="A496" s="19" t="s">
        <v>376</v>
      </c>
      <c r="B496" s="71" t="s">
        <v>158</v>
      </c>
      <c r="C496" s="78" t="s">
        <v>736</v>
      </c>
      <c r="D496" s="111">
        <v>2</v>
      </c>
      <c r="E496" s="52"/>
      <c r="F496" s="54"/>
    </row>
    <row r="497" spans="1:6" s="72" customFormat="1" ht="12.75">
      <c r="A497" s="19" t="s">
        <v>377</v>
      </c>
      <c r="B497" s="71" t="s">
        <v>159</v>
      </c>
      <c r="C497" s="78" t="s">
        <v>736</v>
      </c>
      <c r="D497" s="111">
        <v>2</v>
      </c>
      <c r="E497" s="52"/>
      <c r="F497" s="54"/>
    </row>
    <row r="498" spans="1:6" s="72" customFormat="1" ht="12.75">
      <c r="A498" s="19" t="s">
        <v>378</v>
      </c>
      <c r="B498" s="71" t="s">
        <v>106</v>
      </c>
      <c r="C498" s="78" t="s">
        <v>736</v>
      </c>
      <c r="D498" s="111">
        <v>102</v>
      </c>
      <c r="E498" s="52"/>
      <c r="F498" s="54"/>
    </row>
    <row r="499" spans="1:6" s="72" customFormat="1" ht="12.75">
      <c r="A499" s="19" t="s">
        <v>379</v>
      </c>
      <c r="B499" s="71" t="s">
        <v>107</v>
      </c>
      <c r="C499" s="78" t="s">
        <v>736</v>
      </c>
      <c r="D499" s="111">
        <v>230</v>
      </c>
      <c r="E499" s="52"/>
      <c r="F499" s="54"/>
    </row>
    <row r="500" spans="1:6" s="72" customFormat="1" ht="12.75">
      <c r="A500" s="19" t="s">
        <v>380</v>
      </c>
      <c r="B500" s="71" t="s">
        <v>108</v>
      </c>
      <c r="C500" s="78" t="s">
        <v>736</v>
      </c>
      <c r="D500" s="111">
        <v>3</v>
      </c>
      <c r="E500" s="52"/>
      <c r="F500" s="54"/>
    </row>
    <row r="501" spans="1:6" s="72" customFormat="1" ht="12.75">
      <c r="A501" s="19" t="s">
        <v>381</v>
      </c>
      <c r="B501" s="71" t="s">
        <v>110</v>
      </c>
      <c r="C501" s="78" t="s">
        <v>736</v>
      </c>
      <c r="D501" s="111">
        <v>3</v>
      </c>
      <c r="E501" s="52"/>
      <c r="F501" s="54"/>
    </row>
    <row r="502" spans="1:6" s="72" customFormat="1" ht="12.75">
      <c r="A502" s="19" t="s">
        <v>382</v>
      </c>
      <c r="B502" s="71" t="s">
        <v>160</v>
      </c>
      <c r="C502" s="78" t="s">
        <v>736</v>
      </c>
      <c r="D502" s="111">
        <v>24</v>
      </c>
      <c r="E502" s="52"/>
      <c r="F502" s="54"/>
    </row>
    <row r="503" spans="1:6" s="72" customFormat="1" ht="12.75">
      <c r="A503" s="19" t="s">
        <v>383</v>
      </c>
      <c r="B503" s="71" t="s">
        <v>161</v>
      </c>
      <c r="C503" s="78" t="s">
        <v>736</v>
      </c>
      <c r="D503" s="111">
        <v>206</v>
      </c>
      <c r="E503" s="52"/>
      <c r="F503" s="54"/>
    </row>
    <row r="504" spans="1:6" s="72" customFormat="1" ht="12.75">
      <c r="A504" s="19" t="s">
        <v>384</v>
      </c>
      <c r="B504" s="71" t="s">
        <v>162</v>
      </c>
      <c r="C504" s="78" t="s">
        <v>736</v>
      </c>
      <c r="D504" s="111">
        <v>11</v>
      </c>
      <c r="E504" s="52"/>
      <c r="F504" s="54"/>
    </row>
    <row r="505" spans="1:6" s="72" customFormat="1" ht="12.75">
      <c r="A505" s="19" t="s">
        <v>385</v>
      </c>
      <c r="B505" s="71" t="s">
        <v>163</v>
      </c>
      <c r="C505" s="78" t="s">
        <v>735</v>
      </c>
      <c r="D505" s="111">
        <v>1</v>
      </c>
      <c r="E505" s="52"/>
      <c r="F505" s="54"/>
    </row>
    <row r="506" spans="1:6" s="72" customFormat="1" ht="12.75">
      <c r="A506" s="19" t="s">
        <v>386</v>
      </c>
      <c r="B506" s="71" t="s">
        <v>164</v>
      </c>
      <c r="C506" s="78" t="s">
        <v>735</v>
      </c>
      <c r="D506" s="111">
        <v>5</v>
      </c>
      <c r="E506" s="52"/>
      <c r="F506" s="54"/>
    </row>
    <row r="507" spans="1:6" s="72" customFormat="1" ht="12.75">
      <c r="A507" s="19" t="s">
        <v>387</v>
      </c>
      <c r="B507" s="71" t="s">
        <v>165</v>
      </c>
      <c r="C507" s="78" t="s">
        <v>735</v>
      </c>
      <c r="D507" s="111">
        <v>1</v>
      </c>
      <c r="E507" s="52"/>
      <c r="F507" s="54"/>
    </row>
    <row r="508" spans="1:6" s="72" customFormat="1" ht="12.75">
      <c r="A508" s="19" t="s">
        <v>388</v>
      </c>
      <c r="B508" s="71" t="s">
        <v>166</v>
      </c>
      <c r="C508" s="78" t="s">
        <v>718</v>
      </c>
      <c r="D508" s="111">
        <v>1</v>
      </c>
      <c r="E508" s="52"/>
      <c r="F508" s="54"/>
    </row>
    <row r="509" spans="1:6" s="72" customFormat="1" ht="12.75">
      <c r="A509" s="19" t="s">
        <v>389</v>
      </c>
      <c r="B509" s="71" t="s">
        <v>167</v>
      </c>
      <c r="C509" s="78" t="s">
        <v>718</v>
      </c>
      <c r="D509" s="111">
        <v>5</v>
      </c>
      <c r="E509" s="52"/>
      <c r="F509" s="54"/>
    </row>
    <row r="510" spans="1:6" s="72" customFormat="1" ht="12.75">
      <c r="A510" s="19" t="s">
        <v>390</v>
      </c>
      <c r="B510" s="71" t="s">
        <v>168</v>
      </c>
      <c r="C510" s="78" t="s">
        <v>718</v>
      </c>
      <c r="D510" s="111">
        <v>1</v>
      </c>
      <c r="E510" s="52"/>
      <c r="F510" s="54"/>
    </row>
    <row r="511" spans="1:6" s="72" customFormat="1" ht="12.75">
      <c r="A511" s="19" t="s">
        <v>391</v>
      </c>
      <c r="B511" s="71" t="s">
        <v>169</v>
      </c>
      <c r="C511" s="78" t="s">
        <v>718</v>
      </c>
      <c r="D511" s="111">
        <v>1</v>
      </c>
      <c r="E511" s="52"/>
      <c r="F511" s="54"/>
    </row>
    <row r="512" spans="1:6" s="72" customFormat="1" ht="12.75">
      <c r="A512" s="19" t="s">
        <v>392</v>
      </c>
      <c r="B512" s="71" t="s">
        <v>115</v>
      </c>
      <c r="C512" s="78" t="s">
        <v>736</v>
      </c>
      <c r="D512" s="111">
        <v>260</v>
      </c>
      <c r="E512" s="52"/>
      <c r="F512" s="54"/>
    </row>
    <row r="513" spans="1:6" s="72" customFormat="1" ht="12.75">
      <c r="A513" s="19" t="s">
        <v>393</v>
      </c>
      <c r="B513" s="71" t="s">
        <v>170</v>
      </c>
      <c r="C513" s="78" t="s">
        <v>718</v>
      </c>
      <c r="D513" s="111">
        <v>3</v>
      </c>
      <c r="E513" s="52"/>
      <c r="F513" s="54"/>
    </row>
    <row r="514" spans="1:6" s="72" customFormat="1" ht="12.75">
      <c r="A514" s="19" t="s">
        <v>394</v>
      </c>
      <c r="B514" s="71" t="s">
        <v>122</v>
      </c>
      <c r="C514" s="78" t="s">
        <v>718</v>
      </c>
      <c r="D514" s="111">
        <v>2</v>
      </c>
      <c r="E514" s="52"/>
      <c r="F514" s="54"/>
    </row>
    <row r="515" spans="1:6" s="72" customFormat="1" ht="12.75">
      <c r="A515" s="19" t="s">
        <v>395</v>
      </c>
      <c r="B515" s="71" t="s">
        <v>171</v>
      </c>
      <c r="C515" s="78" t="s">
        <v>718</v>
      </c>
      <c r="D515" s="111">
        <v>16</v>
      </c>
      <c r="E515" s="52"/>
      <c r="F515" s="54"/>
    </row>
    <row r="516" spans="1:6" s="72" customFormat="1" ht="12.75">
      <c r="A516" s="19" t="s">
        <v>396</v>
      </c>
      <c r="B516" s="71" t="s">
        <v>172</v>
      </c>
      <c r="C516" s="78" t="s">
        <v>718</v>
      </c>
      <c r="D516" s="111">
        <v>4</v>
      </c>
      <c r="E516" s="52"/>
      <c r="F516" s="54"/>
    </row>
    <row r="517" spans="1:6" s="72" customFormat="1" ht="12.75">
      <c r="A517" s="19" t="s">
        <v>397</v>
      </c>
      <c r="B517" s="71" t="s">
        <v>173</v>
      </c>
      <c r="C517" s="78" t="s">
        <v>718</v>
      </c>
      <c r="D517" s="106">
        <v>1</v>
      </c>
      <c r="E517" s="52"/>
      <c r="F517" s="54"/>
    </row>
    <row r="518" spans="1:6" s="72" customFormat="1" ht="12.75">
      <c r="A518" s="19" t="s">
        <v>398</v>
      </c>
      <c r="B518" s="71" t="s">
        <v>174</v>
      </c>
      <c r="C518" s="78" t="s">
        <v>718</v>
      </c>
      <c r="D518" s="106">
        <v>2</v>
      </c>
      <c r="E518" s="52"/>
      <c r="F518" s="54"/>
    </row>
    <row r="519" spans="1:6" s="72" customFormat="1" ht="12.75">
      <c r="A519" s="19" t="s">
        <v>399</v>
      </c>
      <c r="B519" s="71" t="s">
        <v>175</v>
      </c>
      <c r="C519" s="78" t="s">
        <v>718</v>
      </c>
      <c r="D519" s="106">
        <v>4</v>
      </c>
      <c r="E519" s="52"/>
      <c r="F519" s="54"/>
    </row>
    <row r="520" spans="1:6" s="72" customFormat="1" ht="12.75">
      <c r="A520" s="19" t="s">
        <v>400</v>
      </c>
      <c r="B520" s="71" t="s">
        <v>176</v>
      </c>
      <c r="C520" s="78" t="s">
        <v>718</v>
      </c>
      <c r="D520" s="106">
        <v>1</v>
      </c>
      <c r="E520" s="52"/>
      <c r="F520" s="54"/>
    </row>
    <row r="521" spans="1:6" s="72" customFormat="1" ht="12.75">
      <c r="A521" s="19" t="s">
        <v>401</v>
      </c>
      <c r="B521" s="71" t="s">
        <v>177</v>
      </c>
      <c r="C521" s="78" t="s">
        <v>718</v>
      </c>
      <c r="D521" s="106">
        <v>1</v>
      </c>
      <c r="E521" s="52"/>
      <c r="F521" s="54"/>
    </row>
    <row r="522" spans="1:6" s="72" customFormat="1" ht="12.75">
      <c r="A522" s="19" t="s">
        <v>402</v>
      </c>
      <c r="B522" s="71" t="s">
        <v>178</v>
      </c>
      <c r="C522" s="78" t="s">
        <v>718</v>
      </c>
      <c r="D522" s="106">
        <v>6</v>
      </c>
      <c r="E522" s="52"/>
      <c r="F522" s="54"/>
    </row>
    <row r="523" spans="1:6" s="72" customFormat="1" ht="12.75">
      <c r="A523" s="19" t="s">
        <v>403</v>
      </c>
      <c r="B523" s="71" t="s">
        <v>179</v>
      </c>
      <c r="C523" s="78" t="s">
        <v>718</v>
      </c>
      <c r="D523" s="106">
        <v>1</v>
      </c>
      <c r="E523" s="52"/>
      <c r="F523" s="54"/>
    </row>
    <row r="524" spans="1:6" s="72" customFormat="1" ht="12.75">
      <c r="A524" s="19" t="s">
        <v>404</v>
      </c>
      <c r="B524" s="71" t="s">
        <v>180</v>
      </c>
      <c r="C524" s="78" t="s">
        <v>718</v>
      </c>
      <c r="D524" s="106">
        <v>1</v>
      </c>
      <c r="E524" s="52"/>
      <c r="F524" s="54"/>
    </row>
    <row r="525" spans="1:6" s="72" customFormat="1" ht="12.75">
      <c r="A525" s="19" t="s">
        <v>405</v>
      </c>
      <c r="B525" s="71" t="s">
        <v>181</v>
      </c>
      <c r="C525" s="78" t="s">
        <v>718</v>
      </c>
      <c r="D525" s="106">
        <v>3</v>
      </c>
      <c r="E525" s="52"/>
      <c r="F525" s="54"/>
    </row>
    <row r="526" spans="1:6" s="72" customFormat="1" ht="12.75">
      <c r="A526" s="19" t="s">
        <v>406</v>
      </c>
      <c r="B526" s="71" t="s">
        <v>126</v>
      </c>
      <c r="C526" s="78" t="s">
        <v>718</v>
      </c>
      <c r="D526" s="106">
        <v>6</v>
      </c>
      <c r="E526" s="52"/>
      <c r="F526" s="54"/>
    </row>
    <row r="527" spans="1:6" s="72" customFormat="1" ht="12.75">
      <c r="A527" s="19" t="s">
        <v>407</v>
      </c>
      <c r="B527" s="71" t="s">
        <v>127</v>
      </c>
      <c r="C527" s="4" t="s">
        <v>735</v>
      </c>
      <c r="D527" s="106">
        <v>19</v>
      </c>
      <c r="E527" s="52"/>
      <c r="F527" s="54"/>
    </row>
    <row r="528" spans="1:6" s="72" customFormat="1" ht="12.75">
      <c r="A528" s="19" t="s">
        <v>408</v>
      </c>
      <c r="B528" s="71" t="s">
        <v>128</v>
      </c>
      <c r="C528" s="4" t="s">
        <v>735</v>
      </c>
      <c r="D528" s="106">
        <v>6</v>
      </c>
      <c r="E528" s="52"/>
      <c r="F528" s="54"/>
    </row>
    <row r="529" spans="1:6" s="72" customFormat="1" ht="12.75">
      <c r="A529" s="19" t="s">
        <v>409</v>
      </c>
      <c r="B529" s="71" t="s">
        <v>129</v>
      </c>
      <c r="C529" s="4" t="s">
        <v>718</v>
      </c>
      <c r="D529" s="106">
        <v>1</v>
      </c>
      <c r="E529" s="52"/>
      <c r="F529" s="54"/>
    </row>
    <row r="530" spans="1:6" s="72" customFormat="1" ht="12.75">
      <c r="A530" s="19" t="s">
        <v>410</v>
      </c>
      <c r="B530" s="71" t="s">
        <v>152</v>
      </c>
      <c r="C530" s="4" t="s">
        <v>718</v>
      </c>
      <c r="D530" s="106">
        <v>1</v>
      </c>
      <c r="E530" s="52"/>
      <c r="F530" s="54"/>
    </row>
    <row r="531" spans="1:6" s="72" customFormat="1" ht="12.75">
      <c r="A531" s="19" t="s">
        <v>411</v>
      </c>
      <c r="B531" s="71" t="s">
        <v>153</v>
      </c>
      <c r="C531" s="4" t="s">
        <v>718</v>
      </c>
      <c r="D531" s="106">
        <v>5</v>
      </c>
      <c r="E531" s="52"/>
      <c r="F531" s="54"/>
    </row>
    <row r="532" spans="1:6" s="72" customFormat="1" ht="12.75">
      <c r="A532" s="19" t="s">
        <v>412</v>
      </c>
      <c r="B532" s="71" t="s">
        <v>154</v>
      </c>
      <c r="C532" s="4" t="s">
        <v>718</v>
      </c>
      <c r="D532" s="106">
        <v>1</v>
      </c>
      <c r="E532" s="52"/>
      <c r="F532" s="54"/>
    </row>
    <row r="533" spans="1:6" s="72" customFormat="1" ht="12.75">
      <c r="A533" s="19" t="s">
        <v>413</v>
      </c>
      <c r="B533" s="71" t="s">
        <v>155</v>
      </c>
      <c r="C533" s="4" t="s">
        <v>718</v>
      </c>
      <c r="D533" s="106">
        <v>1</v>
      </c>
      <c r="E533" s="52"/>
      <c r="F533" s="54"/>
    </row>
    <row r="534" spans="1:6" s="72" customFormat="1" ht="12.75">
      <c r="A534" s="143" t="s">
        <v>501</v>
      </c>
      <c r="B534" s="143"/>
      <c r="C534" s="143"/>
      <c r="D534" s="143"/>
      <c r="E534" s="143"/>
      <c r="F534" s="81"/>
    </row>
    <row r="535" spans="1:6" s="72" customFormat="1" ht="12.75">
      <c r="A535" s="42"/>
      <c r="B535" s="32" t="s">
        <v>182</v>
      </c>
      <c r="C535" s="25"/>
      <c r="D535" s="104"/>
      <c r="E535" s="50"/>
      <c r="F535" s="51"/>
    </row>
    <row r="536" spans="1:6" s="72" customFormat="1" ht="12.75">
      <c r="A536" s="70">
        <v>40</v>
      </c>
      <c r="B536" s="70" t="s">
        <v>415</v>
      </c>
      <c r="C536" s="78"/>
      <c r="D536" s="111"/>
      <c r="E536" s="79"/>
      <c r="F536" s="54"/>
    </row>
    <row r="537" spans="1:6" s="72" customFormat="1" ht="12.75">
      <c r="A537" s="19" t="s">
        <v>416</v>
      </c>
      <c r="B537" s="71" t="s">
        <v>183</v>
      </c>
      <c r="C537" s="78" t="s">
        <v>718</v>
      </c>
      <c r="D537" s="111">
        <v>3</v>
      </c>
      <c r="E537" s="52"/>
      <c r="F537" s="54"/>
    </row>
    <row r="538" spans="1:6" s="72" customFormat="1" ht="12.75">
      <c r="A538" s="19" t="s">
        <v>417</v>
      </c>
      <c r="B538" s="71" t="s">
        <v>84</v>
      </c>
      <c r="C538" s="78" t="s">
        <v>718</v>
      </c>
      <c r="D538" s="111">
        <v>2</v>
      </c>
      <c r="E538" s="52"/>
      <c r="F538" s="54"/>
    </row>
    <row r="539" spans="1:6" s="72" customFormat="1" ht="12.75">
      <c r="A539" s="19" t="s">
        <v>418</v>
      </c>
      <c r="B539" s="71" t="s">
        <v>184</v>
      </c>
      <c r="C539" s="78" t="s">
        <v>736</v>
      </c>
      <c r="D539" s="111">
        <v>12</v>
      </c>
      <c r="E539" s="52"/>
      <c r="F539" s="54"/>
    </row>
    <row r="540" spans="1:6" s="72" customFormat="1" ht="12.75">
      <c r="A540" s="19" t="s">
        <v>419</v>
      </c>
      <c r="B540" s="71" t="s">
        <v>185</v>
      </c>
      <c r="C540" s="78" t="s">
        <v>736</v>
      </c>
      <c r="D540" s="111">
        <v>10</v>
      </c>
      <c r="E540" s="52"/>
      <c r="F540" s="54"/>
    </row>
    <row r="541" spans="1:6" s="72" customFormat="1" ht="12.75">
      <c r="A541" s="19" t="s">
        <v>420</v>
      </c>
      <c r="B541" s="71" t="s">
        <v>186</v>
      </c>
      <c r="C541" s="78" t="s">
        <v>735</v>
      </c>
      <c r="D541" s="111">
        <v>1</v>
      </c>
      <c r="E541" s="52"/>
      <c r="F541" s="54"/>
    </row>
    <row r="542" spans="1:6" s="72" customFormat="1" ht="12.75">
      <c r="A542" s="19" t="s">
        <v>421</v>
      </c>
      <c r="B542" s="71" t="s">
        <v>187</v>
      </c>
      <c r="C542" s="78" t="s">
        <v>736</v>
      </c>
      <c r="D542" s="111">
        <v>2</v>
      </c>
      <c r="E542" s="52"/>
      <c r="F542" s="54"/>
    </row>
    <row r="543" spans="1:6" s="72" customFormat="1" ht="12.75">
      <c r="A543" s="19" t="s">
        <v>422</v>
      </c>
      <c r="B543" s="71" t="s">
        <v>96</v>
      </c>
      <c r="C543" s="78" t="s">
        <v>736</v>
      </c>
      <c r="D543" s="111">
        <v>10</v>
      </c>
      <c r="E543" s="52"/>
      <c r="F543" s="54"/>
    </row>
    <row r="544" spans="1:6" s="72" customFormat="1" ht="12.75">
      <c r="A544" s="19" t="s">
        <v>423</v>
      </c>
      <c r="B544" s="71" t="s">
        <v>97</v>
      </c>
      <c r="C544" s="78" t="s">
        <v>98</v>
      </c>
      <c r="D544" s="111">
        <v>1</v>
      </c>
      <c r="E544" s="52"/>
      <c r="F544" s="54"/>
    </row>
    <row r="545" spans="1:6" s="72" customFormat="1" ht="12.75">
      <c r="A545" s="19" t="s">
        <v>424</v>
      </c>
      <c r="B545" s="71" t="s">
        <v>99</v>
      </c>
      <c r="C545" s="78" t="s">
        <v>100</v>
      </c>
      <c r="D545" s="111">
        <v>21.23</v>
      </c>
      <c r="E545" s="52"/>
      <c r="F545" s="54"/>
    </row>
    <row r="546" spans="1:6" s="72" customFormat="1" ht="12.75">
      <c r="A546" s="70">
        <v>41</v>
      </c>
      <c r="B546" s="70" t="s">
        <v>438</v>
      </c>
      <c r="C546" s="78"/>
      <c r="D546" s="111"/>
      <c r="E546" s="52"/>
      <c r="F546" s="54"/>
    </row>
    <row r="547" spans="1:6" s="72" customFormat="1" ht="12.75">
      <c r="A547" s="19" t="s">
        <v>425</v>
      </c>
      <c r="B547" s="71" t="s">
        <v>102</v>
      </c>
      <c r="C547" s="78" t="s">
        <v>736</v>
      </c>
      <c r="D547" s="111">
        <v>8</v>
      </c>
      <c r="E547" s="52"/>
      <c r="F547" s="54"/>
    </row>
    <row r="548" spans="1:6" s="72" customFormat="1" ht="12.75">
      <c r="A548" s="19" t="s">
        <v>426</v>
      </c>
      <c r="B548" s="71" t="s">
        <v>103</v>
      </c>
      <c r="C548" s="78" t="s">
        <v>736</v>
      </c>
      <c r="D548" s="111">
        <v>2</v>
      </c>
      <c r="E548" s="52"/>
      <c r="F548" s="54"/>
    </row>
    <row r="549" spans="1:6" s="72" customFormat="1" ht="12.75">
      <c r="A549" s="19" t="s">
        <v>427</v>
      </c>
      <c r="B549" s="71" t="s">
        <v>106</v>
      </c>
      <c r="C549" s="78" t="s">
        <v>736</v>
      </c>
      <c r="D549" s="111">
        <v>10</v>
      </c>
      <c r="E549" s="52"/>
      <c r="F549" s="54"/>
    </row>
    <row r="550" spans="1:6" s="72" customFormat="1" ht="12.75">
      <c r="A550" s="19" t="s">
        <v>428</v>
      </c>
      <c r="B550" s="71" t="s">
        <v>188</v>
      </c>
      <c r="C550" s="78" t="s">
        <v>736</v>
      </c>
      <c r="D550" s="111">
        <v>10</v>
      </c>
      <c r="E550" s="52"/>
      <c r="F550" s="54"/>
    </row>
    <row r="551" spans="1:6" s="72" customFormat="1" ht="12.75">
      <c r="A551" s="19" t="s">
        <v>429</v>
      </c>
      <c r="B551" s="71" t="s">
        <v>189</v>
      </c>
      <c r="C551" s="78" t="s">
        <v>736</v>
      </c>
      <c r="D551" s="111">
        <v>10</v>
      </c>
      <c r="E551" s="52"/>
      <c r="F551" s="54"/>
    </row>
    <row r="552" spans="1:6" s="72" customFormat="1" ht="12.75">
      <c r="A552" s="19" t="s">
        <v>430</v>
      </c>
      <c r="B552" s="71" t="s">
        <v>165</v>
      </c>
      <c r="C552" s="78" t="s">
        <v>735</v>
      </c>
      <c r="D552" s="111">
        <v>1</v>
      </c>
      <c r="E552" s="52"/>
      <c r="F552" s="54"/>
    </row>
    <row r="553" spans="1:6" s="72" customFormat="1" ht="12.75">
      <c r="A553" s="19" t="s">
        <v>431</v>
      </c>
      <c r="B553" s="71" t="s">
        <v>190</v>
      </c>
      <c r="C553" s="78" t="s">
        <v>718</v>
      </c>
      <c r="D553" s="111">
        <v>1</v>
      </c>
      <c r="E553" s="52"/>
      <c r="F553" s="54"/>
    </row>
    <row r="554" spans="1:6" s="72" customFormat="1" ht="12.75">
      <c r="A554" s="19" t="s">
        <v>432</v>
      </c>
      <c r="B554" s="71" t="s">
        <v>115</v>
      </c>
      <c r="C554" s="78" t="s">
        <v>736</v>
      </c>
      <c r="D554" s="111">
        <v>10</v>
      </c>
      <c r="E554" s="52"/>
      <c r="F554" s="54"/>
    </row>
    <row r="555" spans="1:6" s="72" customFormat="1" ht="12.75">
      <c r="A555" s="19" t="s">
        <v>433</v>
      </c>
      <c r="B555" s="71" t="s">
        <v>122</v>
      </c>
      <c r="C555" s="78" t="s">
        <v>718</v>
      </c>
      <c r="D555" s="111">
        <v>1</v>
      </c>
      <c r="E555" s="52"/>
      <c r="F555" s="54"/>
    </row>
    <row r="556" spans="1:6" s="72" customFormat="1" ht="12.75">
      <c r="A556" s="19" t="s">
        <v>434</v>
      </c>
      <c r="B556" s="71" t="s">
        <v>191</v>
      </c>
      <c r="C556" s="78" t="s">
        <v>718</v>
      </c>
      <c r="D556" s="111">
        <v>1</v>
      </c>
      <c r="E556" s="52"/>
      <c r="F556" s="54"/>
    </row>
    <row r="557" spans="1:6" s="72" customFormat="1" ht="12.75">
      <c r="A557" s="19" t="s">
        <v>435</v>
      </c>
      <c r="B557" s="71" t="s">
        <v>127</v>
      </c>
      <c r="C557" s="78" t="s">
        <v>735</v>
      </c>
      <c r="D557" s="111">
        <v>2</v>
      </c>
      <c r="E557" s="52"/>
      <c r="F557" s="54"/>
    </row>
    <row r="558" spans="1:6" s="72" customFormat="1" ht="12.75">
      <c r="A558" s="19" t="s">
        <v>436</v>
      </c>
      <c r="B558" s="71" t="s">
        <v>128</v>
      </c>
      <c r="C558" s="78" t="s">
        <v>735</v>
      </c>
      <c r="D558" s="111">
        <v>1</v>
      </c>
      <c r="E558" s="52"/>
      <c r="F558" s="54"/>
    </row>
    <row r="559" spans="1:6" s="72" customFormat="1" ht="12.75">
      <c r="A559" s="19" t="s">
        <v>437</v>
      </c>
      <c r="B559" s="71" t="s">
        <v>129</v>
      </c>
      <c r="C559" s="78" t="s">
        <v>718</v>
      </c>
      <c r="D559" s="111">
        <v>1</v>
      </c>
      <c r="E559" s="52"/>
      <c r="F559" s="54"/>
    </row>
    <row r="560" spans="1:6" s="72" customFormat="1" ht="12.75">
      <c r="A560" s="143" t="s">
        <v>502</v>
      </c>
      <c r="B560" s="143"/>
      <c r="C560" s="143"/>
      <c r="D560" s="143"/>
      <c r="E560" s="143"/>
      <c r="F560" s="81"/>
    </row>
    <row r="561" spans="1:6" s="72" customFormat="1" ht="12.75">
      <c r="A561" s="42"/>
      <c r="B561" s="32" t="s">
        <v>192</v>
      </c>
      <c r="C561" s="25"/>
      <c r="D561" s="104"/>
      <c r="E561" s="50"/>
      <c r="F561" s="51"/>
    </row>
    <row r="562" spans="1:6" s="72" customFormat="1" ht="12.75">
      <c r="A562" s="70">
        <v>42</v>
      </c>
      <c r="B562" s="70" t="s">
        <v>439</v>
      </c>
      <c r="C562" s="78"/>
      <c r="D562" s="111"/>
      <c r="E562" s="80"/>
      <c r="F562" s="54"/>
    </row>
    <row r="563" spans="1:6" s="72" customFormat="1" ht="12.75">
      <c r="A563" s="19" t="s">
        <v>441</v>
      </c>
      <c r="B563" s="71" t="s">
        <v>193</v>
      </c>
      <c r="C563" s="78" t="s">
        <v>735</v>
      </c>
      <c r="D563" s="111">
        <v>1</v>
      </c>
      <c r="E563" s="52"/>
      <c r="F563" s="54"/>
    </row>
    <row r="564" spans="1:6" s="72" customFormat="1" ht="12.75">
      <c r="A564" s="19" t="s">
        <v>442</v>
      </c>
      <c r="B564" s="71" t="s">
        <v>194</v>
      </c>
      <c r="C564" s="78" t="s">
        <v>736</v>
      </c>
      <c r="D564" s="111">
        <v>35</v>
      </c>
      <c r="E564" s="52"/>
      <c r="F564" s="54"/>
    </row>
    <row r="565" spans="1:6" s="72" customFormat="1" ht="12.75">
      <c r="A565" s="19" t="s">
        <v>443</v>
      </c>
      <c r="B565" s="71" t="s">
        <v>195</v>
      </c>
      <c r="C565" s="78" t="s">
        <v>736</v>
      </c>
      <c r="D565" s="111">
        <v>33</v>
      </c>
      <c r="E565" s="52"/>
      <c r="F565" s="54"/>
    </row>
    <row r="566" spans="1:6" s="72" customFormat="1" ht="12.75">
      <c r="A566" s="19" t="s">
        <v>444</v>
      </c>
      <c r="B566" s="71" t="s">
        <v>196</v>
      </c>
      <c r="C566" s="78" t="s">
        <v>735</v>
      </c>
      <c r="D566" s="111">
        <v>1</v>
      </c>
      <c r="E566" s="52"/>
      <c r="F566" s="54"/>
    </row>
    <row r="567" spans="1:6" s="72" customFormat="1" ht="12.75">
      <c r="A567" s="70">
        <v>43</v>
      </c>
      <c r="B567" s="70" t="s">
        <v>440</v>
      </c>
      <c r="C567" s="78"/>
      <c r="D567" s="111"/>
      <c r="E567" s="52"/>
      <c r="F567" s="54"/>
    </row>
    <row r="568" spans="1:6" s="72" customFormat="1" ht="12.75">
      <c r="A568" s="19" t="s">
        <v>445</v>
      </c>
      <c r="B568" s="71" t="s">
        <v>197</v>
      </c>
      <c r="C568" s="78" t="s">
        <v>735</v>
      </c>
      <c r="D568" s="111">
        <v>1</v>
      </c>
      <c r="E568" s="52"/>
      <c r="F568" s="54"/>
    </row>
    <row r="569" spans="1:6" s="72" customFormat="1" ht="12.75">
      <c r="A569" s="19" t="s">
        <v>446</v>
      </c>
      <c r="B569" s="71" t="s">
        <v>198</v>
      </c>
      <c r="C569" s="78" t="s">
        <v>736</v>
      </c>
      <c r="D569" s="111">
        <v>33</v>
      </c>
      <c r="E569" s="52"/>
      <c r="F569" s="54"/>
    </row>
    <row r="570" spans="1:6" s="72" customFormat="1" ht="12.75">
      <c r="A570" s="19" t="s">
        <v>447</v>
      </c>
      <c r="B570" s="71" t="s">
        <v>199</v>
      </c>
      <c r="C570" s="78" t="s">
        <v>736</v>
      </c>
      <c r="D570" s="111">
        <v>33</v>
      </c>
      <c r="E570" s="52"/>
      <c r="F570" s="54"/>
    </row>
    <row r="571" spans="1:6" s="72" customFormat="1" ht="12.75">
      <c r="A571" s="143" t="s">
        <v>503</v>
      </c>
      <c r="B571" s="143"/>
      <c r="C571" s="143"/>
      <c r="D571" s="143"/>
      <c r="E571" s="143"/>
      <c r="F571" s="81"/>
    </row>
    <row r="572" spans="1:6" s="72" customFormat="1" ht="12.75">
      <c r="A572" s="42"/>
      <c r="B572" s="32" t="s">
        <v>200</v>
      </c>
      <c r="C572" s="25"/>
      <c r="D572" s="104"/>
      <c r="E572" s="50"/>
      <c r="F572" s="51"/>
    </row>
    <row r="573" spans="1:6" s="72" customFormat="1" ht="12.75">
      <c r="A573" s="70">
        <v>44</v>
      </c>
      <c r="B573" s="70" t="s">
        <v>448</v>
      </c>
      <c r="C573" s="78"/>
      <c r="D573" s="111"/>
      <c r="E573" s="80"/>
      <c r="F573" s="54"/>
    </row>
    <row r="574" spans="1:6" s="72" customFormat="1" ht="12.75">
      <c r="A574" s="19" t="s">
        <v>449</v>
      </c>
      <c r="B574" s="71" t="s">
        <v>201</v>
      </c>
      <c r="C574" s="78" t="s">
        <v>735</v>
      </c>
      <c r="D574" s="111">
        <v>11</v>
      </c>
      <c r="E574" s="52"/>
      <c r="F574" s="54"/>
    </row>
    <row r="575" spans="1:6" s="72" customFormat="1" ht="12.75">
      <c r="A575" s="19" t="s">
        <v>450</v>
      </c>
      <c r="B575" s="71" t="s">
        <v>202</v>
      </c>
      <c r="C575" s="78" t="s">
        <v>735</v>
      </c>
      <c r="D575" s="111">
        <v>11</v>
      </c>
      <c r="E575" s="52"/>
      <c r="F575" s="54"/>
    </row>
    <row r="576" spans="1:6" s="72" customFormat="1" ht="12.75">
      <c r="A576" s="19" t="s">
        <v>451</v>
      </c>
      <c r="B576" s="71" t="s">
        <v>203</v>
      </c>
      <c r="C576" s="78" t="s">
        <v>735</v>
      </c>
      <c r="D576" s="111">
        <v>11</v>
      </c>
      <c r="E576" s="52"/>
      <c r="F576" s="54"/>
    </row>
    <row r="577" spans="1:6" s="72" customFormat="1" ht="12.75">
      <c r="A577" s="19" t="s">
        <v>452</v>
      </c>
      <c r="B577" s="71" t="s">
        <v>204</v>
      </c>
      <c r="C577" s="78" t="s">
        <v>718</v>
      </c>
      <c r="D577" s="111">
        <v>11</v>
      </c>
      <c r="E577" s="52"/>
      <c r="F577" s="54"/>
    </row>
    <row r="578" spans="1:6" s="72" customFormat="1" ht="12.75">
      <c r="A578" s="19" t="s">
        <v>453</v>
      </c>
      <c r="B578" s="71" t="s">
        <v>205</v>
      </c>
      <c r="C578" s="78" t="s">
        <v>736</v>
      </c>
      <c r="D578" s="111">
        <v>260</v>
      </c>
      <c r="E578" s="52"/>
      <c r="F578" s="54"/>
    </row>
    <row r="579" spans="1:6" s="72" customFormat="1" ht="12.75">
      <c r="A579" s="19" t="s">
        <v>454</v>
      </c>
      <c r="B579" s="71" t="s">
        <v>206</v>
      </c>
      <c r="C579" s="78" t="s">
        <v>736</v>
      </c>
      <c r="D579" s="111">
        <v>95</v>
      </c>
      <c r="E579" s="52"/>
      <c r="F579" s="54"/>
    </row>
    <row r="580" spans="1:6" s="72" customFormat="1" ht="12.75">
      <c r="A580" s="19" t="s">
        <v>455</v>
      </c>
      <c r="B580" s="71" t="s">
        <v>207</v>
      </c>
      <c r="C580" s="78" t="s">
        <v>735</v>
      </c>
      <c r="D580" s="111">
        <v>31</v>
      </c>
      <c r="E580" s="52"/>
      <c r="F580" s="54"/>
    </row>
    <row r="581" spans="1:6" s="72" customFormat="1" ht="12.75">
      <c r="A581" s="19" t="s">
        <v>456</v>
      </c>
      <c r="B581" s="71" t="s">
        <v>208</v>
      </c>
      <c r="C581" s="78" t="s">
        <v>736</v>
      </c>
      <c r="D581" s="111">
        <v>8</v>
      </c>
      <c r="E581" s="52"/>
      <c r="F581" s="54"/>
    </row>
    <row r="582" spans="1:6" s="72" customFormat="1" ht="12.75">
      <c r="A582" s="19" t="s">
        <v>457</v>
      </c>
      <c r="B582" s="71" t="s">
        <v>209</v>
      </c>
      <c r="C582" s="78" t="s">
        <v>736</v>
      </c>
      <c r="D582" s="111">
        <v>28</v>
      </c>
      <c r="E582" s="52"/>
      <c r="F582" s="54"/>
    </row>
    <row r="583" spans="1:6" s="72" customFormat="1" ht="12.75">
      <c r="A583" s="19" t="s">
        <v>458</v>
      </c>
      <c r="B583" s="71" t="s">
        <v>96</v>
      </c>
      <c r="C583" s="78" t="s">
        <v>736</v>
      </c>
      <c r="D583" s="111">
        <v>355</v>
      </c>
      <c r="E583" s="52"/>
      <c r="F583" s="54"/>
    </row>
    <row r="584" spans="1:6" s="72" customFormat="1" ht="12.75">
      <c r="A584" s="19" t="s">
        <v>459</v>
      </c>
      <c r="B584" s="71" t="s">
        <v>210</v>
      </c>
      <c r="C584" s="78" t="s">
        <v>736</v>
      </c>
      <c r="D584" s="111">
        <v>30</v>
      </c>
      <c r="E584" s="52"/>
      <c r="F584" s="54"/>
    </row>
    <row r="585" spans="1:6" s="72" customFormat="1" ht="12.75">
      <c r="A585" s="19" t="s">
        <v>460</v>
      </c>
      <c r="B585" s="71" t="s">
        <v>211</v>
      </c>
      <c r="C585" s="78" t="s">
        <v>736</v>
      </c>
      <c r="D585" s="111">
        <v>140</v>
      </c>
      <c r="E585" s="52"/>
      <c r="F585" s="54"/>
    </row>
    <row r="586" spans="1:6" s="72" customFormat="1" ht="12.75">
      <c r="A586" s="19" t="s">
        <v>461</v>
      </c>
      <c r="B586" s="71" t="s">
        <v>212</v>
      </c>
      <c r="C586" s="78" t="s">
        <v>736</v>
      </c>
      <c r="D586" s="111">
        <v>250</v>
      </c>
      <c r="E586" s="52"/>
      <c r="F586" s="54"/>
    </row>
    <row r="587" spans="1:6" s="72" customFormat="1" ht="12.75">
      <c r="A587" s="19" t="s">
        <v>462</v>
      </c>
      <c r="B587" s="71" t="s">
        <v>213</v>
      </c>
      <c r="C587" s="78" t="s">
        <v>718</v>
      </c>
      <c r="D587" s="111">
        <v>12</v>
      </c>
      <c r="E587" s="52"/>
      <c r="F587" s="54"/>
    </row>
    <row r="588" spans="1:6" s="72" customFormat="1" ht="12.75">
      <c r="A588" s="19" t="s">
        <v>463</v>
      </c>
      <c r="B588" s="71" t="s">
        <v>214</v>
      </c>
      <c r="C588" s="78" t="s">
        <v>718</v>
      </c>
      <c r="D588" s="111">
        <v>14</v>
      </c>
      <c r="E588" s="52"/>
      <c r="F588" s="54"/>
    </row>
    <row r="589" spans="1:6" s="72" customFormat="1" ht="12.75">
      <c r="A589" s="19" t="s">
        <v>464</v>
      </c>
      <c r="B589" s="71" t="s">
        <v>215</v>
      </c>
      <c r="C589" s="78" t="s">
        <v>718</v>
      </c>
      <c r="D589" s="111">
        <v>14</v>
      </c>
      <c r="E589" s="52"/>
      <c r="F589" s="54"/>
    </row>
    <row r="590" spans="1:6" s="72" customFormat="1" ht="12.75">
      <c r="A590" s="19" t="s">
        <v>465</v>
      </c>
      <c r="B590" s="71" t="s">
        <v>216</v>
      </c>
      <c r="C590" s="78" t="s">
        <v>718</v>
      </c>
      <c r="D590" s="111">
        <v>2</v>
      </c>
      <c r="E590" s="52"/>
      <c r="F590" s="54"/>
    </row>
    <row r="591" spans="1:6" s="72" customFormat="1" ht="12.75">
      <c r="A591" s="19" t="s">
        <v>466</v>
      </c>
      <c r="B591" s="71" t="s">
        <v>217</v>
      </c>
      <c r="C591" s="78" t="s">
        <v>718</v>
      </c>
      <c r="D591" s="111">
        <v>58</v>
      </c>
      <c r="E591" s="52"/>
      <c r="F591" s="54"/>
    </row>
    <row r="592" spans="1:6" s="72" customFormat="1" ht="12.75">
      <c r="A592" s="19" t="s">
        <v>467</v>
      </c>
      <c r="B592" s="71" t="s">
        <v>218</v>
      </c>
      <c r="C592" s="78" t="s">
        <v>718</v>
      </c>
      <c r="D592" s="111">
        <v>1</v>
      </c>
      <c r="E592" s="52"/>
      <c r="F592" s="54"/>
    </row>
    <row r="593" spans="1:6" s="72" customFormat="1" ht="12.75">
      <c r="A593" s="19" t="s">
        <v>468</v>
      </c>
      <c r="B593" s="71" t="s">
        <v>219</v>
      </c>
      <c r="C593" s="78" t="s">
        <v>718</v>
      </c>
      <c r="D593" s="111">
        <v>2</v>
      </c>
      <c r="E593" s="52"/>
      <c r="F593" s="54"/>
    </row>
    <row r="594" spans="1:6" s="72" customFormat="1" ht="12.75">
      <c r="A594" s="19" t="s">
        <v>469</v>
      </c>
      <c r="B594" s="71" t="s">
        <v>220</v>
      </c>
      <c r="C594" s="78" t="s">
        <v>718</v>
      </c>
      <c r="D594" s="111">
        <v>1</v>
      </c>
      <c r="E594" s="52"/>
      <c r="F594" s="54"/>
    </row>
    <row r="595" spans="1:6" s="72" customFormat="1" ht="12.75">
      <c r="A595" s="70">
        <v>45</v>
      </c>
      <c r="B595" s="70" t="s">
        <v>470</v>
      </c>
      <c r="C595" s="78"/>
      <c r="D595" s="111"/>
      <c r="E595" s="52"/>
      <c r="F595" s="54"/>
    </row>
    <row r="596" spans="1:6" s="72" customFormat="1" ht="12.75">
      <c r="A596" s="19" t="s">
        <v>471</v>
      </c>
      <c r="B596" s="71" t="s">
        <v>221</v>
      </c>
      <c r="C596" s="78" t="s">
        <v>718</v>
      </c>
      <c r="D596" s="111">
        <v>4</v>
      </c>
      <c r="E596" s="52"/>
      <c r="F596" s="54"/>
    </row>
    <row r="597" spans="1:6" s="72" customFormat="1" ht="12.75">
      <c r="A597" s="19" t="s">
        <v>472</v>
      </c>
      <c r="B597" s="71" t="s">
        <v>222</v>
      </c>
      <c r="C597" s="78" t="s">
        <v>718</v>
      </c>
      <c r="D597" s="111">
        <v>1</v>
      </c>
      <c r="E597" s="52"/>
      <c r="F597" s="54"/>
    </row>
    <row r="598" spans="1:6" s="72" customFormat="1" ht="12.75">
      <c r="A598" s="19" t="s">
        <v>473</v>
      </c>
      <c r="B598" s="71" t="s">
        <v>223</v>
      </c>
      <c r="C598" s="78" t="s">
        <v>735</v>
      </c>
      <c r="D598" s="111">
        <v>11</v>
      </c>
      <c r="E598" s="52"/>
      <c r="F598" s="54"/>
    </row>
    <row r="599" spans="1:6" s="72" customFormat="1" ht="12.75">
      <c r="A599" s="19" t="s">
        <v>474</v>
      </c>
      <c r="B599" s="71" t="s">
        <v>224</v>
      </c>
      <c r="C599" s="78" t="s">
        <v>718</v>
      </c>
      <c r="D599" s="111">
        <v>11</v>
      </c>
      <c r="E599" s="52"/>
      <c r="F599" s="54"/>
    </row>
    <row r="600" spans="1:6" s="72" customFormat="1" ht="12.75">
      <c r="A600" s="19" t="s">
        <v>475</v>
      </c>
      <c r="B600" s="71" t="s">
        <v>225</v>
      </c>
      <c r="C600" s="78" t="s">
        <v>735</v>
      </c>
      <c r="D600" s="111">
        <v>12</v>
      </c>
      <c r="E600" s="52"/>
      <c r="F600" s="54"/>
    </row>
    <row r="601" spans="1:6" s="72" customFormat="1" ht="12.75">
      <c r="A601" s="19" t="s">
        <v>476</v>
      </c>
      <c r="B601" s="71" t="s">
        <v>226</v>
      </c>
      <c r="C601" s="78" t="s">
        <v>718</v>
      </c>
      <c r="D601" s="111">
        <v>12</v>
      </c>
      <c r="E601" s="52"/>
      <c r="F601" s="54"/>
    </row>
    <row r="602" spans="1:6" s="72" customFormat="1" ht="12.75">
      <c r="A602" s="19" t="s">
        <v>477</v>
      </c>
      <c r="B602" s="71" t="s">
        <v>227</v>
      </c>
      <c r="C602" s="78" t="s">
        <v>736</v>
      </c>
      <c r="D602" s="111">
        <v>180</v>
      </c>
      <c r="E602" s="52"/>
      <c r="F602" s="54"/>
    </row>
    <row r="603" spans="1:6" s="72" customFormat="1" ht="12.75">
      <c r="A603" s="19" t="s">
        <v>478</v>
      </c>
      <c r="B603" s="71" t="s">
        <v>106</v>
      </c>
      <c r="C603" s="78" t="s">
        <v>736</v>
      </c>
      <c r="D603" s="111">
        <v>180</v>
      </c>
      <c r="E603" s="52"/>
      <c r="F603" s="54"/>
    </row>
    <row r="604" spans="1:6" s="72" customFormat="1" ht="12.75">
      <c r="A604" s="19" t="s">
        <v>479</v>
      </c>
      <c r="B604" s="71" t="s">
        <v>228</v>
      </c>
      <c r="C604" s="78" t="s">
        <v>736</v>
      </c>
      <c r="D604" s="111">
        <v>260</v>
      </c>
      <c r="E604" s="52"/>
      <c r="F604" s="54"/>
    </row>
    <row r="605" spans="1:6" s="72" customFormat="1" ht="12.75">
      <c r="A605" s="19" t="s">
        <v>480</v>
      </c>
      <c r="B605" s="71" t="s">
        <v>229</v>
      </c>
      <c r="C605" s="78" t="s">
        <v>736</v>
      </c>
      <c r="D605" s="111">
        <v>95</v>
      </c>
      <c r="E605" s="52"/>
      <c r="F605" s="54"/>
    </row>
    <row r="606" spans="1:6" s="72" customFormat="1" ht="12.75">
      <c r="A606" s="19" t="s">
        <v>481</v>
      </c>
      <c r="B606" s="71" t="s">
        <v>230</v>
      </c>
      <c r="C606" s="78" t="s">
        <v>736</v>
      </c>
      <c r="D606" s="111">
        <v>8</v>
      </c>
      <c r="E606" s="52"/>
      <c r="F606" s="54"/>
    </row>
    <row r="607" spans="1:6" s="72" customFormat="1" ht="12.75">
      <c r="A607" s="19" t="s">
        <v>482</v>
      </c>
      <c r="B607" s="71" t="s">
        <v>231</v>
      </c>
      <c r="C607" s="78" t="s">
        <v>735</v>
      </c>
      <c r="D607" s="111">
        <v>26</v>
      </c>
      <c r="E607" s="52"/>
      <c r="F607" s="54"/>
    </row>
    <row r="608" spans="1:6" s="72" customFormat="1" ht="12.75">
      <c r="A608" s="19" t="s">
        <v>483</v>
      </c>
      <c r="B608" s="71" t="s">
        <v>232</v>
      </c>
      <c r="C608" s="78" t="s">
        <v>735</v>
      </c>
      <c r="D608" s="111">
        <v>24</v>
      </c>
      <c r="E608" s="52"/>
      <c r="F608" s="54"/>
    </row>
    <row r="609" spans="1:6" s="72" customFormat="1" ht="12.75">
      <c r="A609" s="19" t="s">
        <v>484</v>
      </c>
      <c r="B609" s="71" t="s">
        <v>233</v>
      </c>
      <c r="C609" s="78" t="s">
        <v>735</v>
      </c>
      <c r="D609" s="111">
        <v>31</v>
      </c>
      <c r="E609" s="52"/>
      <c r="F609" s="54"/>
    </row>
    <row r="610" spans="1:6" s="72" customFormat="1" ht="12.75">
      <c r="A610" s="19" t="s">
        <v>485</v>
      </c>
      <c r="B610" s="71" t="s">
        <v>115</v>
      </c>
      <c r="C610" s="78" t="s">
        <v>736</v>
      </c>
      <c r="D610" s="111">
        <v>355</v>
      </c>
      <c r="E610" s="52"/>
      <c r="F610" s="54"/>
    </row>
    <row r="611" spans="1:6" s="72" customFormat="1" ht="12.75">
      <c r="A611" s="19" t="s">
        <v>486</v>
      </c>
      <c r="B611" s="71" t="s">
        <v>234</v>
      </c>
      <c r="C611" s="78" t="s">
        <v>736</v>
      </c>
      <c r="D611" s="111">
        <v>28</v>
      </c>
      <c r="E611" s="52"/>
      <c r="F611" s="54"/>
    </row>
    <row r="612" spans="1:6" s="72" customFormat="1" ht="12.75">
      <c r="A612" s="19" t="s">
        <v>487</v>
      </c>
      <c r="B612" s="71" t="s">
        <v>235</v>
      </c>
      <c r="C612" s="78" t="s">
        <v>736</v>
      </c>
      <c r="D612" s="111">
        <v>102</v>
      </c>
      <c r="E612" s="52"/>
      <c r="F612" s="54"/>
    </row>
    <row r="613" spans="1:6" s="72" customFormat="1" ht="12.75">
      <c r="A613" s="19" t="s">
        <v>488</v>
      </c>
      <c r="B613" s="71" t="s">
        <v>236</v>
      </c>
      <c r="C613" s="78" t="s">
        <v>736</v>
      </c>
      <c r="D613" s="111">
        <v>210</v>
      </c>
      <c r="E613" s="52"/>
      <c r="F613" s="54"/>
    </row>
    <row r="614" spans="1:6" s="72" customFormat="1" ht="12.75">
      <c r="A614" s="19" t="s">
        <v>489</v>
      </c>
      <c r="B614" s="71" t="s">
        <v>237</v>
      </c>
      <c r="C614" s="78" t="s">
        <v>735</v>
      </c>
      <c r="D614" s="111">
        <v>3</v>
      </c>
      <c r="E614" s="52"/>
      <c r="F614" s="54"/>
    </row>
    <row r="615" spans="1:6" s="72" customFormat="1" ht="12.75">
      <c r="A615" s="19" t="s">
        <v>490</v>
      </c>
      <c r="B615" s="71" t="s">
        <v>238</v>
      </c>
      <c r="C615" s="78" t="s">
        <v>735</v>
      </c>
      <c r="D615" s="111">
        <v>2</v>
      </c>
      <c r="E615" s="52"/>
      <c r="F615" s="54"/>
    </row>
    <row r="616" spans="1:6" s="72" customFormat="1" ht="12.75">
      <c r="A616" s="19" t="s">
        <v>491</v>
      </c>
      <c r="B616" s="71" t="s">
        <v>239</v>
      </c>
      <c r="C616" s="78" t="s">
        <v>718</v>
      </c>
      <c r="D616" s="111">
        <v>1</v>
      </c>
      <c r="E616" s="52"/>
      <c r="F616" s="54"/>
    </row>
    <row r="617" spans="1:6" s="13" customFormat="1" ht="12.75">
      <c r="A617" s="19" t="s">
        <v>492</v>
      </c>
      <c r="B617" s="71" t="s">
        <v>240</v>
      </c>
      <c r="C617" s="78" t="s">
        <v>718</v>
      </c>
      <c r="D617" s="111">
        <v>1</v>
      </c>
      <c r="E617" s="52"/>
      <c r="F617" s="54"/>
    </row>
    <row r="618" spans="1:6" s="13" customFormat="1" ht="12.75">
      <c r="A618" s="19" t="s">
        <v>493</v>
      </c>
      <c r="B618" s="71" t="s">
        <v>241</v>
      </c>
      <c r="C618" s="78" t="s">
        <v>718</v>
      </c>
      <c r="D618" s="111">
        <v>14</v>
      </c>
      <c r="E618" s="52"/>
      <c r="F618" s="54"/>
    </row>
    <row r="619" spans="1:6" s="13" customFormat="1" ht="12.75">
      <c r="A619" s="19" t="s">
        <v>494</v>
      </c>
      <c r="B619" s="71" t="s">
        <v>242</v>
      </c>
      <c r="C619" s="78" t="s">
        <v>718</v>
      </c>
      <c r="D619" s="111">
        <v>14</v>
      </c>
      <c r="E619" s="52"/>
      <c r="F619" s="54"/>
    </row>
    <row r="620" spans="1:6" s="13" customFormat="1" ht="12.75">
      <c r="A620" s="19" t="s">
        <v>495</v>
      </c>
      <c r="B620" s="71" t="s">
        <v>243</v>
      </c>
      <c r="C620" s="78" t="s">
        <v>718</v>
      </c>
      <c r="D620" s="111">
        <v>2</v>
      </c>
      <c r="E620" s="52"/>
      <c r="F620" s="54"/>
    </row>
    <row r="621" spans="1:6" s="13" customFormat="1" ht="12.75">
      <c r="A621" s="19" t="s">
        <v>496</v>
      </c>
      <c r="B621" s="71" t="s">
        <v>244</v>
      </c>
      <c r="C621" s="78" t="s">
        <v>131</v>
      </c>
      <c r="D621" s="111">
        <v>50</v>
      </c>
      <c r="E621" s="52"/>
      <c r="F621" s="54"/>
    </row>
    <row r="622" spans="1:6" s="13" customFormat="1" ht="12.75">
      <c r="A622" s="19" t="s">
        <v>497</v>
      </c>
      <c r="B622" s="71" t="s">
        <v>245</v>
      </c>
      <c r="C622" s="78" t="s">
        <v>718</v>
      </c>
      <c r="D622" s="111">
        <v>1</v>
      </c>
      <c r="E622" s="52"/>
      <c r="F622" s="54"/>
    </row>
    <row r="623" spans="1:6" s="13" customFormat="1" ht="12.75">
      <c r="A623" s="143" t="s">
        <v>504</v>
      </c>
      <c r="B623" s="143"/>
      <c r="C623" s="143"/>
      <c r="D623" s="143"/>
      <c r="E623" s="143"/>
      <c r="F623" s="81"/>
    </row>
    <row r="624" spans="1:6" s="13" customFormat="1" ht="12.75">
      <c r="A624" s="39"/>
      <c r="B624" s="40"/>
      <c r="C624" s="61" t="s">
        <v>38</v>
      </c>
      <c r="D624" s="149" t="s">
        <v>505</v>
      </c>
      <c r="E624" s="149"/>
      <c r="F624" s="56"/>
    </row>
    <row r="625" spans="1:6" s="13" customFormat="1" ht="12.75">
      <c r="A625" s="39"/>
      <c r="B625" s="40"/>
      <c r="C625" s="62" t="s">
        <v>39</v>
      </c>
      <c r="D625" s="147" t="s">
        <v>40</v>
      </c>
      <c r="E625" s="147"/>
      <c r="F625" s="56"/>
    </row>
    <row r="626" spans="1:6" s="13" customFormat="1" ht="12.75">
      <c r="A626" s="39"/>
      <c r="B626" s="40"/>
      <c r="C626" s="62" t="s">
        <v>41</v>
      </c>
      <c r="D626" s="147" t="s">
        <v>42</v>
      </c>
      <c r="E626" s="147"/>
      <c r="F626" s="56"/>
    </row>
    <row r="627" spans="1:6" s="13" customFormat="1" ht="12.75">
      <c r="A627" s="39"/>
      <c r="B627" s="40"/>
      <c r="C627" s="62" t="s">
        <v>43</v>
      </c>
      <c r="D627" s="147" t="s">
        <v>44</v>
      </c>
      <c r="E627" s="147"/>
      <c r="F627" s="56"/>
    </row>
    <row r="628" spans="1:6" s="13" customFormat="1" ht="12.75">
      <c r="A628" s="39"/>
      <c r="B628" s="40"/>
      <c r="C628" s="62"/>
      <c r="D628" s="148" t="s">
        <v>45</v>
      </c>
      <c r="E628" s="148"/>
      <c r="F628" s="56"/>
    </row>
    <row r="629" spans="1:2" s="121" customFormat="1" ht="12">
      <c r="A629" s="120"/>
      <c r="B629" s="121" t="s">
        <v>631</v>
      </c>
    </row>
    <row r="630" spans="1:2" s="121" customFormat="1" ht="12">
      <c r="A630" s="120"/>
      <c r="B630" s="122"/>
    </row>
    <row r="631" spans="1:3" s="121" customFormat="1" ht="12">
      <c r="A631" s="120"/>
      <c r="B631" s="121" t="s">
        <v>632</v>
      </c>
      <c r="C631" s="123"/>
    </row>
    <row r="632" spans="1:2" s="121" customFormat="1" ht="12">
      <c r="A632" s="120"/>
      <c r="B632" s="122"/>
    </row>
    <row r="633" spans="1:5" s="121" customFormat="1" ht="12">
      <c r="A633" s="120"/>
      <c r="B633" s="121" t="s">
        <v>633</v>
      </c>
      <c r="E633" s="121" t="s">
        <v>634</v>
      </c>
    </row>
    <row r="634" spans="1:2" s="121" customFormat="1" ht="12">
      <c r="A634" s="120"/>
      <c r="B634" s="124"/>
    </row>
    <row r="635" spans="1:5" s="121" customFormat="1" ht="12">
      <c r="A635" s="125" t="s">
        <v>635</v>
      </c>
      <c r="B635" s="124"/>
      <c r="C635" s="126"/>
      <c r="D635" s="126"/>
      <c r="E635" s="126"/>
    </row>
    <row r="636" spans="1:5" s="121" customFormat="1" ht="12">
      <c r="A636" s="125"/>
      <c r="B636" s="124"/>
      <c r="C636" s="126"/>
      <c r="D636" s="126"/>
      <c r="E636" s="126"/>
    </row>
    <row r="637" spans="1:5" s="121" customFormat="1" ht="12">
      <c r="A637" s="125" t="s">
        <v>636</v>
      </c>
      <c r="B637" s="124"/>
      <c r="C637" s="126"/>
      <c r="D637" s="126"/>
      <c r="E637" s="126"/>
    </row>
    <row r="638" spans="1:5" s="121" customFormat="1" ht="12">
      <c r="A638" s="125" t="s">
        <v>637</v>
      </c>
      <c r="B638" s="124"/>
      <c r="C638" s="126"/>
      <c r="D638" s="126"/>
      <c r="E638" s="126"/>
    </row>
    <row r="639" spans="1:6" s="121" customFormat="1" ht="12">
      <c r="A639" s="125" t="s">
        <v>638</v>
      </c>
      <c r="B639" s="124"/>
      <c r="C639" s="126"/>
      <c r="D639" s="126"/>
      <c r="E639" s="126"/>
      <c r="F639" s="127"/>
    </row>
    <row r="640" spans="1:5" s="132" customFormat="1" ht="12">
      <c r="A640" s="125" t="s">
        <v>639</v>
      </c>
      <c r="B640" s="128"/>
      <c r="C640" s="129"/>
      <c r="D640" s="130"/>
      <c r="E640" s="131"/>
    </row>
    <row r="641" s="132" customFormat="1" ht="12">
      <c r="A641" s="125" t="s">
        <v>640</v>
      </c>
    </row>
    <row r="642" spans="1:6" s="133" customFormat="1" ht="12">
      <c r="A642" s="125" t="s">
        <v>641</v>
      </c>
      <c r="B642" s="130"/>
      <c r="C642" s="132"/>
      <c r="D642" s="132"/>
      <c r="E642" s="132"/>
      <c r="F642" s="132"/>
    </row>
    <row r="643" spans="1:5" s="132" customFormat="1" ht="12">
      <c r="A643" s="125" t="s">
        <v>642</v>
      </c>
      <c r="B643" s="130"/>
      <c r="C643" s="129"/>
      <c r="D643" s="130"/>
      <c r="E643" s="131"/>
    </row>
    <row r="644" spans="1:6" s="134" customFormat="1" ht="12">
      <c r="A644" s="125" t="s">
        <v>1185</v>
      </c>
      <c r="B644" s="132"/>
      <c r="C644" s="132"/>
      <c r="D644" s="130"/>
      <c r="E644" s="131"/>
      <c r="F644" s="132"/>
    </row>
    <row r="645" spans="1:6" s="126" customFormat="1" ht="12">
      <c r="A645" s="125" t="s">
        <v>643</v>
      </c>
      <c r="B645" s="124"/>
      <c r="C645" s="135"/>
      <c r="D645" s="124"/>
      <c r="E645" s="131"/>
      <c r="F645" s="132"/>
    </row>
    <row r="646" spans="1:6" s="126" customFormat="1" ht="12">
      <c r="A646" s="125" t="s">
        <v>644</v>
      </c>
      <c r="B646" s="136"/>
      <c r="C646" s="137"/>
      <c r="D646" s="136"/>
      <c r="E646" s="138"/>
      <c r="F646" s="139"/>
    </row>
    <row r="647" spans="1:4" s="142" customFormat="1" ht="12.75">
      <c r="A647" s="140"/>
      <c r="B647" s="141"/>
      <c r="C647" s="140"/>
      <c r="D647" s="140"/>
    </row>
    <row r="648" spans="1:6" s="13" customFormat="1" ht="12.75">
      <c r="A648" s="39"/>
      <c r="B648" s="40"/>
      <c r="C648" s="41"/>
      <c r="D648" s="112"/>
      <c r="E648" s="57"/>
      <c r="F648" s="57"/>
    </row>
    <row r="649" spans="1:6" s="13" customFormat="1" ht="12.75">
      <c r="A649" s="39"/>
      <c r="B649" s="40"/>
      <c r="C649" s="41"/>
      <c r="D649" s="112"/>
      <c r="E649" s="57"/>
      <c r="F649" s="57"/>
    </row>
    <row r="650" spans="1:6" s="13" customFormat="1" ht="12.75">
      <c r="A650" s="39"/>
      <c r="B650" s="40"/>
      <c r="C650" s="41"/>
      <c r="D650" s="112"/>
      <c r="E650" s="57"/>
      <c r="F650" s="57"/>
    </row>
    <row r="651" spans="1:6" s="13" customFormat="1" ht="12.75" customHeight="1">
      <c r="A651" s="39"/>
      <c r="B651" s="40"/>
      <c r="C651" s="41"/>
      <c r="D651" s="112"/>
      <c r="E651" s="57"/>
      <c r="F651" s="57"/>
    </row>
    <row r="652" spans="1:6" ht="12.75" customHeight="1">
      <c r="A652" s="39"/>
      <c r="B652" s="40"/>
      <c r="C652" s="41"/>
      <c r="D652" s="112"/>
      <c r="E652" s="57"/>
      <c r="F652" s="57"/>
    </row>
    <row r="653" spans="1:6" ht="12.75" customHeight="1">
      <c r="A653" s="39"/>
      <c r="B653" s="40"/>
      <c r="C653" s="41"/>
      <c r="D653" s="112"/>
      <c r="E653" s="57"/>
      <c r="F653" s="57"/>
    </row>
    <row r="654" spans="1:6" ht="12.75" customHeight="1">
      <c r="A654" s="39"/>
      <c r="B654" s="40"/>
      <c r="C654" s="41"/>
      <c r="D654" s="112"/>
      <c r="E654" s="57"/>
      <c r="F654" s="57"/>
    </row>
    <row r="655" spans="1:6" ht="12.75" customHeight="1">
      <c r="A655" s="39"/>
      <c r="B655" s="40"/>
      <c r="C655" s="41"/>
      <c r="D655" s="112"/>
      <c r="E655" s="57"/>
      <c r="F655" s="57"/>
    </row>
    <row r="656" ht="12.75" customHeight="1">
      <c r="B656" s="11"/>
    </row>
    <row r="657" ht="12.75" customHeight="1">
      <c r="B657" s="11"/>
    </row>
    <row r="658" ht="12.75" customHeight="1">
      <c r="B658" s="11"/>
    </row>
    <row r="659" ht="12.75" customHeight="1">
      <c r="B659" s="11"/>
    </row>
    <row r="660" ht="12.75" customHeight="1">
      <c r="B660" s="11"/>
    </row>
    <row r="661" ht="12.75" customHeight="1">
      <c r="B661" s="11"/>
    </row>
    <row r="662" ht="12.75" customHeight="1">
      <c r="B662" s="11"/>
    </row>
    <row r="663" ht="12.75" customHeight="1">
      <c r="B663" s="11"/>
    </row>
    <row r="664" ht="12.75" customHeight="1">
      <c r="B664" s="11"/>
    </row>
    <row r="665" ht="12.75" customHeight="1">
      <c r="B665" s="11"/>
    </row>
    <row r="666" ht="12.75" customHeight="1">
      <c r="B666" s="11"/>
    </row>
    <row r="667" ht="12.75" customHeight="1">
      <c r="B667" s="11"/>
    </row>
    <row r="668" ht="12.75" customHeight="1">
      <c r="B668" s="11"/>
    </row>
    <row r="669" ht="12.75" customHeight="1">
      <c r="B669" s="11"/>
    </row>
    <row r="670" ht="12.75" customHeight="1">
      <c r="B670" s="11"/>
    </row>
    <row r="671" ht="12.75" customHeight="1">
      <c r="B671" s="11"/>
    </row>
    <row r="672" ht="12.75" customHeight="1">
      <c r="B672" s="11"/>
    </row>
    <row r="673" ht="12.75" customHeight="1">
      <c r="B673" s="11"/>
    </row>
    <row r="674" ht="12.75" customHeight="1">
      <c r="B674" s="11"/>
    </row>
    <row r="675" ht="12.75" customHeight="1">
      <c r="B675" s="11"/>
    </row>
    <row r="676" ht="12.75" customHeight="1">
      <c r="B676" s="11"/>
    </row>
    <row r="677" ht="12.75" customHeight="1">
      <c r="B677" s="11"/>
    </row>
    <row r="678" ht="12.75" customHeight="1">
      <c r="B678" s="11"/>
    </row>
    <row r="679" ht="12.75" customHeight="1">
      <c r="B679" s="11"/>
    </row>
    <row r="680" ht="12.75" customHeight="1">
      <c r="B680" s="11"/>
    </row>
    <row r="681" ht="12.75" customHeight="1">
      <c r="B681" s="11"/>
    </row>
    <row r="682" ht="12.75" customHeight="1">
      <c r="B682" s="11"/>
    </row>
    <row r="683" ht="12.75" customHeight="1">
      <c r="B683" s="11"/>
    </row>
    <row r="684" ht="12.75" customHeight="1">
      <c r="B684" s="11"/>
    </row>
    <row r="685" ht="12.75" customHeight="1">
      <c r="B685" s="11"/>
    </row>
    <row r="686" ht="12.75" customHeight="1">
      <c r="B686" s="11"/>
    </row>
    <row r="687" ht="12.75" customHeight="1">
      <c r="B687" s="11"/>
    </row>
    <row r="688" ht="12.75" customHeight="1">
      <c r="B688" s="11"/>
    </row>
    <row r="689" ht="12.75" customHeight="1">
      <c r="B689" s="11"/>
    </row>
    <row r="690" ht="12.75" customHeight="1">
      <c r="B690" s="11"/>
    </row>
    <row r="691" ht="12.75" customHeight="1">
      <c r="B691" s="11"/>
    </row>
    <row r="692" ht="12.75" customHeight="1">
      <c r="B692" s="11"/>
    </row>
    <row r="693" ht="12.75" customHeight="1">
      <c r="B693" s="11"/>
    </row>
    <row r="694" ht="12.75" customHeight="1">
      <c r="B694" s="11"/>
    </row>
    <row r="695" ht="12.75" customHeight="1">
      <c r="B695" s="11"/>
    </row>
    <row r="696" ht="12.75" customHeight="1">
      <c r="B696" s="11"/>
    </row>
    <row r="697" ht="12.75" customHeight="1">
      <c r="B697" s="11"/>
    </row>
    <row r="698" ht="12.75" customHeight="1">
      <c r="B698" s="11"/>
    </row>
    <row r="699" ht="12.75" customHeight="1">
      <c r="B699" s="11"/>
    </row>
    <row r="700" ht="12.75" customHeight="1">
      <c r="B700" s="11"/>
    </row>
    <row r="701" ht="12.75" customHeight="1">
      <c r="B701" s="11"/>
    </row>
    <row r="702" ht="12.75" customHeight="1">
      <c r="B702" s="11"/>
    </row>
    <row r="703" ht="12.75" customHeight="1">
      <c r="B703" s="11"/>
    </row>
    <row r="704" ht="12.75" customHeight="1">
      <c r="B704" s="11"/>
    </row>
    <row r="705" ht="12.75" customHeight="1">
      <c r="B705" s="11"/>
    </row>
    <row r="706" ht="12.75" customHeight="1">
      <c r="B706" s="11"/>
    </row>
    <row r="707" ht="12.75" customHeight="1">
      <c r="B707" s="11"/>
    </row>
    <row r="708" ht="12.75" customHeight="1">
      <c r="B708" s="11"/>
    </row>
    <row r="709" ht="12.75" customHeight="1">
      <c r="B709" s="11"/>
    </row>
    <row r="710" ht="12.75" customHeight="1">
      <c r="B710" s="11"/>
    </row>
    <row r="711" ht="12.75" customHeight="1">
      <c r="B711" s="11"/>
    </row>
    <row r="712" ht="12.75" customHeight="1">
      <c r="B712" s="11"/>
    </row>
    <row r="713" ht="12.75" customHeight="1">
      <c r="B713" s="11"/>
    </row>
    <row r="714" ht="12.75" customHeight="1">
      <c r="B714" s="11"/>
    </row>
    <row r="715" ht="12.75" customHeight="1">
      <c r="B715" s="11"/>
    </row>
    <row r="716" ht="12.75" customHeight="1">
      <c r="B716" s="11"/>
    </row>
    <row r="717" ht="12.75" customHeight="1">
      <c r="B717" s="11"/>
    </row>
    <row r="718" ht="12.75" customHeight="1">
      <c r="B718" s="11"/>
    </row>
    <row r="719" ht="12.75" customHeight="1">
      <c r="B719" s="11"/>
    </row>
    <row r="720" ht="12.75" customHeight="1">
      <c r="B720" s="11"/>
    </row>
    <row r="721" ht="12.75">
      <c r="B721" s="11"/>
    </row>
    <row r="722" ht="12.75">
      <c r="B722" s="11"/>
    </row>
    <row r="723" ht="12.75">
      <c r="B723" s="11"/>
    </row>
    <row r="724" ht="12.75">
      <c r="B724" s="11"/>
    </row>
    <row r="725" ht="12.75">
      <c r="B725" s="11"/>
    </row>
    <row r="726" ht="12.75">
      <c r="B726" s="11"/>
    </row>
    <row r="727" ht="12.75">
      <c r="B727" s="11"/>
    </row>
    <row r="728" ht="12.75">
      <c r="B728" s="11"/>
    </row>
    <row r="729" ht="12.75">
      <c r="B729" s="11"/>
    </row>
    <row r="730" ht="12.75">
      <c r="B730" s="11"/>
    </row>
    <row r="731" ht="12.75">
      <c r="B731" s="11"/>
    </row>
    <row r="732" ht="12.75">
      <c r="B732" s="11"/>
    </row>
    <row r="733" ht="12.75">
      <c r="B733" s="11"/>
    </row>
    <row r="734" ht="12.75">
      <c r="B734" s="11"/>
    </row>
    <row r="735" ht="12.75">
      <c r="B735" s="11"/>
    </row>
    <row r="736" ht="12.75">
      <c r="B736" s="11"/>
    </row>
    <row r="737" ht="12.75">
      <c r="B737" s="11"/>
    </row>
    <row r="738" ht="12.75">
      <c r="B738" s="11"/>
    </row>
    <row r="739" ht="12.75">
      <c r="B739" s="11"/>
    </row>
    <row r="740" ht="12.75">
      <c r="B740" s="11"/>
    </row>
    <row r="741" ht="12.75">
      <c r="B741" s="11"/>
    </row>
    <row r="742" ht="12.75">
      <c r="B742" s="11"/>
    </row>
    <row r="743" ht="12.75">
      <c r="B743" s="11"/>
    </row>
    <row r="744" ht="12.75">
      <c r="B744" s="11"/>
    </row>
    <row r="745" ht="12.75">
      <c r="B745" s="11"/>
    </row>
    <row r="746" ht="12.75">
      <c r="B746" s="11"/>
    </row>
    <row r="747" ht="12.75">
      <c r="B747" s="11"/>
    </row>
    <row r="748" ht="12.75">
      <c r="B748" s="11"/>
    </row>
    <row r="749" ht="12.75">
      <c r="B749" s="11"/>
    </row>
    <row r="750" ht="12.75">
      <c r="B750" s="11"/>
    </row>
    <row r="751" ht="12.75">
      <c r="B751" s="11"/>
    </row>
    <row r="752" ht="12.75">
      <c r="B752" s="11"/>
    </row>
    <row r="753" ht="12.75">
      <c r="B753" s="11"/>
    </row>
    <row r="754" ht="12.75">
      <c r="B754" s="11"/>
    </row>
    <row r="755" ht="12.75">
      <c r="B755" s="11"/>
    </row>
    <row r="756" ht="12.75">
      <c r="B756" s="11"/>
    </row>
    <row r="757" ht="12.75">
      <c r="B757" s="11"/>
    </row>
    <row r="758" ht="12.75">
      <c r="B758" s="11"/>
    </row>
    <row r="759" ht="12.75">
      <c r="B759" s="11"/>
    </row>
    <row r="760" ht="12.75">
      <c r="B760" s="11"/>
    </row>
    <row r="761" ht="12.75">
      <c r="B761" s="11"/>
    </row>
    <row r="762" ht="12.75">
      <c r="B762" s="11"/>
    </row>
    <row r="763" ht="12.75">
      <c r="B763" s="11"/>
    </row>
    <row r="764" ht="12.75">
      <c r="B764" s="11"/>
    </row>
    <row r="765" ht="12.75">
      <c r="B765" s="11"/>
    </row>
    <row r="766" ht="12.75">
      <c r="B766" s="11"/>
    </row>
    <row r="767" ht="12.75">
      <c r="B767" s="11"/>
    </row>
    <row r="768" ht="12.75">
      <c r="B768" s="11"/>
    </row>
    <row r="769" ht="12.75">
      <c r="B769" s="11"/>
    </row>
    <row r="770" ht="12.75">
      <c r="B770" s="11"/>
    </row>
    <row r="771" ht="12.75">
      <c r="B771" s="11"/>
    </row>
    <row r="772" ht="12.75">
      <c r="B772" s="11"/>
    </row>
    <row r="773" ht="12.75">
      <c r="B773" s="11"/>
    </row>
    <row r="774" ht="12.75">
      <c r="B774" s="11"/>
    </row>
    <row r="775" ht="12.75">
      <c r="B775" s="11"/>
    </row>
    <row r="776" ht="12.75">
      <c r="B776" s="11"/>
    </row>
    <row r="777" ht="12.75">
      <c r="B777" s="11"/>
    </row>
    <row r="778" ht="12.75">
      <c r="B778" s="11"/>
    </row>
    <row r="779" ht="12.75">
      <c r="B779" s="11"/>
    </row>
    <row r="780" ht="12.75">
      <c r="B780" s="11"/>
    </row>
    <row r="781" ht="12.75">
      <c r="B781" s="11"/>
    </row>
    <row r="782" ht="12.75">
      <c r="B782" s="11"/>
    </row>
    <row r="783" ht="12.75">
      <c r="B783" s="11"/>
    </row>
    <row r="784" ht="12.75">
      <c r="B784" s="11"/>
    </row>
    <row r="785" ht="12.75">
      <c r="B785" s="11"/>
    </row>
    <row r="786" ht="12.75">
      <c r="B786" s="11"/>
    </row>
    <row r="787" ht="12.75">
      <c r="B787" s="11"/>
    </row>
    <row r="788" ht="12.75">
      <c r="B788" s="11"/>
    </row>
    <row r="789" ht="12.75">
      <c r="B789" s="11"/>
    </row>
    <row r="790" ht="12.75">
      <c r="B790" s="11"/>
    </row>
    <row r="791" ht="12.75">
      <c r="B791" s="11"/>
    </row>
    <row r="792" ht="12.75">
      <c r="B792" s="11"/>
    </row>
    <row r="793" ht="12.75">
      <c r="B793" s="11"/>
    </row>
    <row r="794" ht="12.75">
      <c r="B794" s="11"/>
    </row>
    <row r="795" ht="12.75">
      <c r="B795" s="11"/>
    </row>
    <row r="796" ht="12.75">
      <c r="B796" s="11"/>
    </row>
    <row r="797" ht="12.75">
      <c r="B797" s="11"/>
    </row>
    <row r="798" ht="12.75">
      <c r="B798" s="11"/>
    </row>
    <row r="799" ht="12.75">
      <c r="B799" s="11"/>
    </row>
    <row r="800" ht="12.75">
      <c r="B800" s="11"/>
    </row>
    <row r="801" ht="12.75">
      <c r="B801" s="11"/>
    </row>
    <row r="802" ht="12.75">
      <c r="B802" s="11"/>
    </row>
    <row r="803" ht="12.75">
      <c r="B803" s="11"/>
    </row>
    <row r="804" ht="12.75">
      <c r="B804" s="11"/>
    </row>
    <row r="805" ht="12.75">
      <c r="B805" s="11"/>
    </row>
    <row r="806" ht="12.75">
      <c r="B806" s="11"/>
    </row>
    <row r="807" ht="12.75">
      <c r="B807" s="11"/>
    </row>
    <row r="808" ht="12.75">
      <c r="B808" s="11"/>
    </row>
    <row r="809" ht="12.75">
      <c r="B809" s="11"/>
    </row>
    <row r="810" ht="12.75">
      <c r="B810" s="11"/>
    </row>
    <row r="811" ht="12.75">
      <c r="B811" s="11"/>
    </row>
    <row r="812" ht="12.75">
      <c r="B812" s="11"/>
    </row>
    <row r="813" ht="12.75">
      <c r="B813" s="11"/>
    </row>
    <row r="814" ht="12.75">
      <c r="B814" s="11"/>
    </row>
    <row r="815" ht="12.75">
      <c r="B815" s="11"/>
    </row>
    <row r="816" ht="12.75">
      <c r="B816" s="11"/>
    </row>
    <row r="817" ht="12.75">
      <c r="B817" s="11"/>
    </row>
    <row r="818" ht="12.75">
      <c r="B818" s="11"/>
    </row>
    <row r="819" ht="12.75">
      <c r="B819" s="11"/>
    </row>
    <row r="820" ht="12.75">
      <c r="B820" s="11"/>
    </row>
    <row r="821" ht="12.75">
      <c r="B821" s="11"/>
    </row>
    <row r="822" ht="12.75">
      <c r="B822" s="11"/>
    </row>
    <row r="823" ht="12.75">
      <c r="B823" s="11"/>
    </row>
    <row r="824" ht="12.75">
      <c r="B824" s="11"/>
    </row>
    <row r="825" ht="12.75">
      <c r="B825" s="11"/>
    </row>
    <row r="826" ht="12.75">
      <c r="B826" s="11"/>
    </row>
    <row r="827" ht="12.75">
      <c r="B827" s="11"/>
    </row>
    <row r="828" ht="12.75">
      <c r="B828" s="11"/>
    </row>
    <row r="829" ht="12.75">
      <c r="B829" s="11"/>
    </row>
    <row r="830" ht="12.75">
      <c r="B830" s="11"/>
    </row>
    <row r="831" ht="12.75">
      <c r="B831" s="11"/>
    </row>
    <row r="832" ht="12.75">
      <c r="B832" s="11"/>
    </row>
    <row r="833" ht="12.75">
      <c r="B833" s="11"/>
    </row>
    <row r="834" ht="12.75">
      <c r="B834" s="11"/>
    </row>
    <row r="835" ht="12.75">
      <c r="B835" s="11"/>
    </row>
    <row r="836" ht="12.75">
      <c r="B836" s="11"/>
    </row>
    <row r="837" ht="12.75">
      <c r="B837" s="11"/>
    </row>
    <row r="838" ht="12.75">
      <c r="B838" s="11"/>
    </row>
    <row r="839" ht="12.75">
      <c r="B839" s="11"/>
    </row>
    <row r="840" ht="12.75">
      <c r="B840" s="11"/>
    </row>
    <row r="841" ht="12.75">
      <c r="B841" s="11"/>
    </row>
    <row r="842" ht="12.75">
      <c r="B842" s="11"/>
    </row>
    <row r="843" ht="12.75">
      <c r="B843" s="11"/>
    </row>
    <row r="844" ht="12.75">
      <c r="B844" s="11"/>
    </row>
    <row r="845" ht="12.75">
      <c r="B845" s="11"/>
    </row>
    <row r="846" ht="12.75">
      <c r="B846" s="11"/>
    </row>
    <row r="847" ht="12.75">
      <c r="B847" s="11"/>
    </row>
    <row r="848" ht="12.75">
      <c r="B848" s="11"/>
    </row>
    <row r="849" ht="12.75">
      <c r="B849" s="11"/>
    </row>
    <row r="850" ht="12.75">
      <c r="B850" s="11"/>
    </row>
    <row r="851" ht="12.75">
      <c r="B851" s="11"/>
    </row>
    <row r="852" ht="12.75">
      <c r="B852" s="11"/>
    </row>
    <row r="853" ht="12.75">
      <c r="B853" s="11"/>
    </row>
    <row r="854" ht="12.75">
      <c r="B854" s="11"/>
    </row>
    <row r="855" ht="12.75">
      <c r="B855" s="11"/>
    </row>
    <row r="856" ht="12.75">
      <c r="B856" s="11"/>
    </row>
    <row r="857" ht="12.75">
      <c r="B857" s="11"/>
    </row>
    <row r="858" ht="12.75">
      <c r="B858" s="11"/>
    </row>
    <row r="859" ht="12.75">
      <c r="B859" s="11"/>
    </row>
    <row r="860" ht="12.75">
      <c r="B860" s="11"/>
    </row>
    <row r="861" ht="12.75">
      <c r="B861" s="11"/>
    </row>
    <row r="862" ht="12.75">
      <c r="B862" s="11"/>
    </row>
    <row r="863" ht="12.75">
      <c r="B863" s="11"/>
    </row>
    <row r="864" ht="12.75">
      <c r="B864" s="11"/>
    </row>
    <row r="865" ht="12.75">
      <c r="B865" s="11"/>
    </row>
    <row r="866" ht="12.75">
      <c r="B866" s="11"/>
    </row>
    <row r="867" ht="12.75">
      <c r="B867" s="11"/>
    </row>
    <row r="868" ht="12.75">
      <c r="B868" s="11"/>
    </row>
    <row r="869" ht="12.75">
      <c r="B869" s="11"/>
    </row>
    <row r="870" ht="12.75">
      <c r="B870" s="11"/>
    </row>
    <row r="871" ht="12.75">
      <c r="B871" s="11"/>
    </row>
    <row r="872" ht="12.75">
      <c r="B872" s="11"/>
    </row>
    <row r="873" ht="12.75">
      <c r="B873" s="11"/>
    </row>
    <row r="874" ht="12.75">
      <c r="B874" s="11"/>
    </row>
    <row r="875" ht="12.75">
      <c r="B875" s="11"/>
    </row>
    <row r="876" ht="12.75">
      <c r="B876" s="11"/>
    </row>
    <row r="877" ht="12.75">
      <c r="B877" s="11"/>
    </row>
    <row r="878" ht="12.75">
      <c r="B878" s="11"/>
    </row>
    <row r="879" ht="12.75">
      <c r="B879" s="11"/>
    </row>
    <row r="880" ht="12.75">
      <c r="B880" s="11"/>
    </row>
    <row r="881" ht="12.75">
      <c r="B881" s="11"/>
    </row>
    <row r="882" ht="12.75">
      <c r="B882" s="11"/>
    </row>
    <row r="883" ht="12.75">
      <c r="B883" s="11"/>
    </row>
    <row r="884" ht="12.75">
      <c r="B884" s="11"/>
    </row>
    <row r="885" ht="12.75">
      <c r="B885" s="11"/>
    </row>
    <row r="886" ht="12.75">
      <c r="B886" s="11"/>
    </row>
    <row r="887" ht="12.75">
      <c r="B887" s="11"/>
    </row>
    <row r="888" ht="12.75">
      <c r="B888" s="11"/>
    </row>
    <row r="889" ht="12.75">
      <c r="B889" s="11"/>
    </row>
    <row r="890" ht="12.75">
      <c r="B890" s="11"/>
    </row>
    <row r="891" ht="12.75">
      <c r="B891" s="11"/>
    </row>
    <row r="892" ht="12.75">
      <c r="B892" s="11"/>
    </row>
    <row r="893" ht="12.75">
      <c r="B893" s="11"/>
    </row>
    <row r="894" ht="12.75">
      <c r="B894" s="11"/>
    </row>
    <row r="895" ht="12.75">
      <c r="B895" s="11"/>
    </row>
    <row r="896" ht="12.75">
      <c r="B896" s="11"/>
    </row>
    <row r="897" ht="12.75">
      <c r="B897" s="11"/>
    </row>
    <row r="898" ht="12.75">
      <c r="B898" s="11"/>
    </row>
    <row r="899" ht="12.75">
      <c r="B899" s="11"/>
    </row>
    <row r="900" ht="12.75">
      <c r="B900" s="11"/>
    </row>
    <row r="901" ht="12.75">
      <c r="B901" s="11"/>
    </row>
    <row r="902" ht="12.75">
      <c r="B902" s="11"/>
    </row>
    <row r="903" ht="12.75" customHeight="1">
      <c r="B903" s="11"/>
    </row>
    <row r="904" ht="12.75" customHeight="1">
      <c r="B904" s="11"/>
    </row>
    <row r="905" ht="12.75" customHeight="1">
      <c r="B905" s="11"/>
    </row>
    <row r="906" ht="12.75" customHeight="1">
      <c r="B906" s="11"/>
    </row>
    <row r="907" ht="12.75" customHeight="1">
      <c r="B907" s="11"/>
    </row>
    <row r="908" ht="12.75" customHeight="1">
      <c r="B908" s="11"/>
    </row>
    <row r="909" ht="12.75" customHeight="1">
      <c r="B909" s="11"/>
    </row>
    <row r="910" ht="12.75" customHeight="1">
      <c r="B910" s="11"/>
    </row>
    <row r="911" ht="12.75" customHeight="1">
      <c r="B911" s="11"/>
    </row>
    <row r="912" ht="12.75" customHeight="1">
      <c r="B912" s="11"/>
    </row>
    <row r="913" ht="12.75" customHeight="1">
      <c r="B913" s="11"/>
    </row>
    <row r="914" ht="12.75" customHeight="1">
      <c r="B914" s="11"/>
    </row>
    <row r="915" ht="12.75" customHeight="1">
      <c r="B915" s="11"/>
    </row>
    <row r="916" ht="12.75" customHeight="1">
      <c r="B916" s="11"/>
    </row>
    <row r="917" ht="12.75" customHeight="1">
      <c r="B917" s="11"/>
    </row>
    <row r="918" ht="12.75" customHeight="1">
      <c r="B918" s="11"/>
    </row>
    <row r="919" ht="12.75" customHeight="1">
      <c r="B919" s="11"/>
    </row>
    <row r="920" ht="12.75" customHeight="1">
      <c r="B920" s="11"/>
    </row>
    <row r="921" ht="12.75" customHeight="1">
      <c r="B921" s="11"/>
    </row>
    <row r="922" ht="12.75" customHeight="1">
      <c r="B922" s="11"/>
    </row>
    <row r="923" ht="12.75" customHeight="1">
      <c r="B923" s="11"/>
    </row>
    <row r="924" ht="12.75" customHeight="1">
      <c r="B924" s="11"/>
    </row>
    <row r="925" ht="12.75" customHeight="1">
      <c r="B925" s="11"/>
    </row>
    <row r="926" ht="12.75" customHeight="1">
      <c r="B926" s="11"/>
    </row>
    <row r="927" ht="12.75" customHeight="1">
      <c r="B927" s="11"/>
    </row>
    <row r="928" ht="12.75" customHeight="1">
      <c r="B928" s="11"/>
    </row>
    <row r="929" ht="12.75" customHeight="1">
      <c r="B929" s="11"/>
    </row>
    <row r="930" ht="12.75" customHeight="1">
      <c r="B930" s="11"/>
    </row>
    <row r="931" ht="12.75" customHeight="1">
      <c r="B931" s="11"/>
    </row>
    <row r="932" ht="12.75" customHeight="1">
      <c r="B932" s="11"/>
    </row>
    <row r="933" ht="12.75" customHeight="1">
      <c r="B933" s="11"/>
    </row>
    <row r="934" ht="12.75" customHeight="1">
      <c r="B934" s="11"/>
    </row>
    <row r="935" ht="12.75" customHeight="1">
      <c r="B935" s="11"/>
    </row>
    <row r="936" ht="12.75" customHeight="1">
      <c r="B936" s="11"/>
    </row>
    <row r="937" ht="12.75" customHeight="1">
      <c r="B937" s="11"/>
    </row>
    <row r="938" ht="12.75" customHeight="1">
      <c r="B938" s="11"/>
    </row>
    <row r="939" ht="12.75" customHeight="1">
      <c r="B939" s="11"/>
    </row>
    <row r="940" ht="12.75" customHeight="1">
      <c r="B940" s="11"/>
    </row>
    <row r="941" ht="12.75" customHeight="1">
      <c r="B941" s="11"/>
    </row>
    <row r="942" ht="12.75" customHeight="1">
      <c r="B942" s="11"/>
    </row>
    <row r="943" ht="12.75" customHeight="1">
      <c r="B943" s="11"/>
    </row>
    <row r="944" ht="12.75" customHeight="1">
      <c r="B944" s="11"/>
    </row>
    <row r="945" ht="12.75" customHeight="1">
      <c r="B945" s="11"/>
    </row>
    <row r="946" ht="12.75" customHeight="1">
      <c r="B946" s="11"/>
    </row>
    <row r="947" ht="12.75" customHeight="1">
      <c r="B947" s="11"/>
    </row>
    <row r="948" ht="12.75" customHeight="1">
      <c r="B948" s="11"/>
    </row>
    <row r="949" ht="12.75" customHeight="1">
      <c r="B949" s="11"/>
    </row>
    <row r="950" ht="12.75" customHeight="1">
      <c r="B950" s="11"/>
    </row>
    <row r="951" ht="12.75" customHeight="1">
      <c r="B951" s="11"/>
    </row>
    <row r="952" ht="12.75" customHeight="1">
      <c r="B952" s="11"/>
    </row>
    <row r="953" ht="12.75" customHeight="1">
      <c r="B953" s="11"/>
    </row>
    <row r="954" ht="12.75" customHeight="1">
      <c r="B954" s="11"/>
    </row>
    <row r="955" ht="12.75" customHeight="1">
      <c r="B955" s="11"/>
    </row>
    <row r="956" ht="12.75" customHeight="1">
      <c r="B956" s="11"/>
    </row>
    <row r="957" ht="12.75" customHeight="1">
      <c r="B957" s="11"/>
    </row>
    <row r="958" ht="12.75" customHeight="1">
      <c r="B958" s="11"/>
    </row>
    <row r="959" ht="12.75" customHeight="1">
      <c r="B959" s="11"/>
    </row>
    <row r="960" ht="12.75" customHeight="1">
      <c r="B960" s="11"/>
    </row>
    <row r="961" ht="12.75" customHeight="1">
      <c r="B961" s="11"/>
    </row>
    <row r="962" ht="12.75" customHeight="1">
      <c r="B962" s="11"/>
    </row>
    <row r="963" ht="12.75" customHeight="1">
      <c r="B963" s="11"/>
    </row>
    <row r="964" ht="12.75" customHeight="1">
      <c r="B964" s="11"/>
    </row>
    <row r="965" ht="12.75" customHeight="1">
      <c r="B965" s="11"/>
    </row>
    <row r="966" ht="12.75" customHeight="1">
      <c r="B966" s="11"/>
    </row>
    <row r="967" ht="12.75" customHeight="1">
      <c r="B967" s="11"/>
    </row>
    <row r="968" ht="12.75" customHeight="1">
      <c r="B968" s="11"/>
    </row>
    <row r="969" ht="12.75" customHeight="1">
      <c r="B969" s="11"/>
    </row>
    <row r="970" ht="12.75" customHeight="1">
      <c r="B970" s="11"/>
    </row>
    <row r="971" ht="12.75" customHeight="1">
      <c r="B971" s="11"/>
    </row>
    <row r="972" ht="12.75" customHeight="1">
      <c r="B972" s="11"/>
    </row>
    <row r="973" ht="12.75" customHeight="1">
      <c r="B973" s="11"/>
    </row>
    <row r="974" ht="12.75" customHeight="1">
      <c r="B974" s="11"/>
    </row>
    <row r="975" ht="12.75" customHeight="1">
      <c r="B975" s="11"/>
    </row>
    <row r="976" ht="12.75" customHeight="1">
      <c r="B976" s="11"/>
    </row>
    <row r="977" ht="12.75" customHeight="1">
      <c r="B977" s="11"/>
    </row>
    <row r="978" ht="12.75" customHeight="1">
      <c r="B978" s="11"/>
    </row>
    <row r="979" ht="12.75" customHeight="1">
      <c r="B979" s="11"/>
    </row>
    <row r="980" ht="12.75" customHeight="1">
      <c r="B980" s="11"/>
    </row>
    <row r="981" ht="12.75" customHeight="1">
      <c r="B981" s="11"/>
    </row>
    <row r="982" ht="12.75" customHeight="1">
      <c r="B982" s="11"/>
    </row>
    <row r="983" ht="12.75" customHeight="1">
      <c r="B983" s="11"/>
    </row>
    <row r="984" ht="12.75" customHeight="1">
      <c r="B984" s="11"/>
    </row>
    <row r="985" ht="12.75" customHeight="1">
      <c r="B985" s="11"/>
    </row>
    <row r="986" ht="12.75" customHeight="1">
      <c r="B986" s="11"/>
    </row>
    <row r="987" ht="12.75" customHeight="1">
      <c r="B987" s="11"/>
    </row>
    <row r="988" ht="12.75" customHeight="1">
      <c r="B988" s="11"/>
    </row>
    <row r="989" ht="12.75" customHeight="1">
      <c r="B989" s="11"/>
    </row>
    <row r="990" ht="12.75" customHeight="1">
      <c r="B990" s="11"/>
    </row>
    <row r="991" ht="12.75" customHeight="1">
      <c r="B991" s="11"/>
    </row>
    <row r="992" ht="12.75" customHeight="1">
      <c r="B992" s="11"/>
    </row>
    <row r="993" ht="12.75" customHeight="1">
      <c r="B993" s="11"/>
    </row>
    <row r="994" ht="12.75" customHeight="1">
      <c r="B994" s="11"/>
    </row>
    <row r="995" ht="12.75" customHeight="1">
      <c r="B995" s="11"/>
    </row>
    <row r="996" ht="12.75" customHeight="1">
      <c r="B996" s="11"/>
    </row>
    <row r="997" ht="12.75" customHeight="1">
      <c r="B997" s="11"/>
    </row>
    <row r="998" ht="12.75" customHeight="1">
      <c r="B998" s="11"/>
    </row>
    <row r="999" ht="12.75" customHeight="1">
      <c r="B999" s="11"/>
    </row>
    <row r="1000" ht="12.75" customHeight="1">
      <c r="B1000" s="11"/>
    </row>
    <row r="1001" ht="12.75" customHeight="1">
      <c r="B1001" s="11"/>
    </row>
    <row r="1002" ht="12.75" customHeight="1">
      <c r="B1002" s="11"/>
    </row>
    <row r="1003" ht="12.75" customHeight="1">
      <c r="B1003" s="11"/>
    </row>
    <row r="1004" ht="12.75" customHeight="1">
      <c r="B1004" s="11"/>
    </row>
    <row r="1005" ht="12.75" customHeight="1">
      <c r="B1005" s="11"/>
    </row>
    <row r="1006" ht="12.75" customHeight="1">
      <c r="B1006" s="11"/>
    </row>
    <row r="1007" ht="12.75" customHeight="1">
      <c r="B1007" s="11"/>
    </row>
    <row r="1008" ht="12.75" customHeight="1">
      <c r="B1008" s="11"/>
    </row>
    <row r="1009" ht="12.75" customHeight="1">
      <c r="B1009" s="11"/>
    </row>
    <row r="1010" ht="12.75" customHeight="1">
      <c r="B1010" s="11"/>
    </row>
    <row r="1011" ht="12.75" customHeight="1">
      <c r="B1011" s="11"/>
    </row>
    <row r="1012" ht="12.75" customHeight="1">
      <c r="B1012" s="11"/>
    </row>
    <row r="1013" ht="12.75" customHeight="1">
      <c r="B1013" s="11"/>
    </row>
    <row r="1014" ht="12.75" customHeight="1">
      <c r="B1014" s="11"/>
    </row>
    <row r="1015" ht="12.75" customHeight="1">
      <c r="B1015" s="11"/>
    </row>
    <row r="1016" ht="12.75" customHeight="1">
      <c r="B1016" s="11"/>
    </row>
    <row r="1017" ht="12.75" customHeight="1">
      <c r="B1017" s="11"/>
    </row>
    <row r="1018" ht="12.75" customHeight="1">
      <c r="B1018" s="11"/>
    </row>
    <row r="1019" ht="12.75" customHeight="1">
      <c r="B1019" s="11"/>
    </row>
    <row r="1020" ht="12.75" customHeight="1">
      <c r="B1020" s="11"/>
    </row>
    <row r="1021" ht="12.75" customHeight="1">
      <c r="B1021" s="11"/>
    </row>
    <row r="1022" ht="12.75" customHeight="1">
      <c r="B1022" s="11"/>
    </row>
    <row r="1023" ht="12.75" customHeight="1">
      <c r="B1023" s="11"/>
    </row>
    <row r="1024" ht="12.75" customHeight="1">
      <c r="B1024" s="11"/>
    </row>
    <row r="1025" ht="12.75" customHeight="1">
      <c r="B1025" s="11"/>
    </row>
    <row r="1026" ht="12.75" customHeight="1">
      <c r="B1026" s="11"/>
    </row>
    <row r="1027" ht="12.75" customHeight="1">
      <c r="B1027" s="11"/>
    </row>
    <row r="1028" ht="12.75" customHeight="1">
      <c r="B1028" s="11"/>
    </row>
    <row r="1029" ht="12.75" customHeight="1">
      <c r="B1029" s="11"/>
    </row>
    <row r="1030" ht="12.75" customHeight="1">
      <c r="B1030" s="11"/>
    </row>
    <row r="1031" ht="12.75" customHeight="1">
      <c r="B1031" s="11"/>
    </row>
    <row r="1032" ht="12.75" customHeight="1">
      <c r="B1032" s="11"/>
    </row>
    <row r="1033" ht="12.75" customHeight="1">
      <c r="B1033" s="11"/>
    </row>
    <row r="1034" ht="12.75" customHeight="1">
      <c r="B1034" s="11"/>
    </row>
    <row r="1035" ht="12.75" customHeight="1">
      <c r="B1035" s="11"/>
    </row>
    <row r="1036" ht="12.75" customHeight="1">
      <c r="B1036" s="11"/>
    </row>
    <row r="1037" ht="12.75" customHeight="1">
      <c r="B1037" s="11"/>
    </row>
    <row r="1038" ht="12.75" customHeight="1">
      <c r="B1038" s="11"/>
    </row>
    <row r="1039" ht="12.75" customHeight="1">
      <c r="B1039" s="11"/>
    </row>
    <row r="1040" ht="12.75" customHeight="1">
      <c r="B1040" s="11"/>
    </row>
    <row r="1041" ht="12.75" customHeight="1">
      <c r="B1041" s="11"/>
    </row>
    <row r="1042" ht="12.75" customHeight="1">
      <c r="B1042" s="11"/>
    </row>
    <row r="1043" ht="12.75" customHeight="1">
      <c r="B1043" s="11"/>
    </row>
    <row r="1044" ht="12.75" customHeight="1">
      <c r="B1044" s="11"/>
    </row>
    <row r="1045" ht="12.75" customHeight="1">
      <c r="B1045" s="11"/>
    </row>
    <row r="1046" ht="12.75" customHeight="1">
      <c r="B1046" s="11"/>
    </row>
    <row r="1047" ht="12.75" customHeight="1">
      <c r="B1047" s="11"/>
    </row>
    <row r="1048" ht="12.75" customHeight="1">
      <c r="B1048" s="11"/>
    </row>
    <row r="1049" ht="12.75" customHeight="1">
      <c r="B1049" s="11"/>
    </row>
    <row r="1050" ht="12.75" customHeight="1">
      <c r="B1050" s="11"/>
    </row>
    <row r="1051" ht="12.75" customHeight="1">
      <c r="B1051" s="11"/>
    </row>
    <row r="1052" ht="12.75" customHeight="1">
      <c r="B1052" s="11"/>
    </row>
    <row r="1053" ht="12.75" customHeight="1">
      <c r="B1053" s="11"/>
    </row>
    <row r="1054" ht="12.75" customHeight="1">
      <c r="B1054" s="11"/>
    </row>
    <row r="1055" ht="12.75" customHeight="1">
      <c r="B1055" s="11"/>
    </row>
    <row r="1056" ht="12.75" customHeight="1">
      <c r="B1056" s="11"/>
    </row>
    <row r="1057" ht="12.75" customHeight="1">
      <c r="B1057" s="11"/>
    </row>
    <row r="1058" ht="12.75" customHeight="1">
      <c r="B1058" s="11"/>
    </row>
    <row r="1059" ht="12.75" customHeight="1">
      <c r="B1059" s="11"/>
    </row>
    <row r="1060" ht="12.75" customHeight="1">
      <c r="B1060" s="11"/>
    </row>
    <row r="1061" ht="12.75" customHeight="1">
      <c r="B1061" s="11"/>
    </row>
    <row r="1062" ht="12.75" customHeight="1">
      <c r="B1062" s="11"/>
    </row>
    <row r="1063" ht="12.75" customHeight="1">
      <c r="B1063" s="11"/>
    </row>
    <row r="1064" ht="12.75" customHeight="1">
      <c r="B1064" s="11"/>
    </row>
    <row r="1065" ht="12.75" customHeight="1">
      <c r="B1065" s="11"/>
    </row>
    <row r="1066" ht="12.75" customHeight="1">
      <c r="B1066" s="11"/>
    </row>
    <row r="1067" ht="12.75" customHeight="1">
      <c r="B1067" s="11"/>
    </row>
    <row r="1068" ht="12.75" customHeight="1">
      <c r="B1068" s="11"/>
    </row>
    <row r="1069" ht="12.75" customHeight="1">
      <c r="B1069" s="11"/>
    </row>
    <row r="1070" ht="12.75" customHeight="1">
      <c r="B1070" s="11"/>
    </row>
    <row r="1071" ht="12.75" customHeight="1">
      <c r="B1071" s="11"/>
    </row>
    <row r="1072" ht="12.75" customHeight="1">
      <c r="B1072" s="11"/>
    </row>
    <row r="1073" ht="12.75" customHeight="1">
      <c r="B1073" s="11"/>
    </row>
    <row r="1074" ht="12.75" customHeight="1">
      <c r="B1074" s="11"/>
    </row>
    <row r="1075" ht="12.75" customHeight="1">
      <c r="B1075" s="11"/>
    </row>
    <row r="1076" ht="12.75" customHeight="1">
      <c r="B1076" s="11"/>
    </row>
    <row r="1077" ht="12.75" customHeight="1">
      <c r="B1077" s="11"/>
    </row>
    <row r="1078" ht="12.75" customHeight="1">
      <c r="B1078" s="11"/>
    </row>
    <row r="1079" ht="12.75" customHeight="1">
      <c r="B1079" s="11"/>
    </row>
    <row r="1080" ht="12.75" customHeight="1">
      <c r="B1080" s="11"/>
    </row>
    <row r="1081" ht="12.75" customHeight="1">
      <c r="B1081" s="11"/>
    </row>
    <row r="1082" ht="12.75" customHeight="1">
      <c r="B1082" s="11"/>
    </row>
    <row r="1083" ht="12.75" customHeight="1">
      <c r="B1083" s="11"/>
    </row>
    <row r="1084" ht="12.75" customHeight="1">
      <c r="B1084" s="11"/>
    </row>
    <row r="1085" ht="12.75" customHeight="1">
      <c r="B1085" s="11"/>
    </row>
    <row r="1086" ht="12.75" customHeight="1">
      <c r="B1086" s="11"/>
    </row>
    <row r="1087" ht="12.75" customHeight="1">
      <c r="B1087" s="11"/>
    </row>
    <row r="1088" ht="12.75" customHeight="1">
      <c r="B1088" s="11"/>
    </row>
    <row r="1089" ht="12.75" customHeight="1">
      <c r="B1089" s="11"/>
    </row>
    <row r="1090" ht="12.75" customHeight="1">
      <c r="B1090" s="11"/>
    </row>
    <row r="1091" ht="12.75" customHeight="1">
      <c r="B1091" s="11"/>
    </row>
    <row r="1092" ht="12.75" customHeight="1">
      <c r="B1092" s="11"/>
    </row>
    <row r="1093" ht="12.75" customHeight="1">
      <c r="B1093" s="11"/>
    </row>
    <row r="1094" ht="12.75" customHeight="1">
      <c r="B1094" s="11"/>
    </row>
    <row r="1095" ht="12.75" customHeight="1">
      <c r="B1095" s="11"/>
    </row>
    <row r="1096" ht="12.75" customHeight="1">
      <c r="B1096" s="11"/>
    </row>
    <row r="1097" ht="12.75" customHeight="1">
      <c r="B1097" s="11"/>
    </row>
    <row r="1098" ht="12.75" customHeight="1">
      <c r="B1098" s="11"/>
    </row>
    <row r="1099" ht="12.75" customHeight="1">
      <c r="B1099" s="11"/>
    </row>
    <row r="1100" ht="12.75" customHeight="1">
      <c r="B1100" s="11"/>
    </row>
    <row r="1101" ht="12.75" customHeight="1">
      <c r="B1101" s="11"/>
    </row>
    <row r="1102" ht="12.75" customHeight="1">
      <c r="B1102" s="11"/>
    </row>
    <row r="1103" ht="12.75" customHeight="1">
      <c r="B1103" s="11"/>
    </row>
    <row r="1104" ht="12.75" customHeight="1">
      <c r="B1104" s="11"/>
    </row>
    <row r="1105" ht="12.75" customHeight="1">
      <c r="B1105" s="11"/>
    </row>
    <row r="1106" ht="12.75" customHeight="1">
      <c r="B1106" s="11"/>
    </row>
    <row r="1107" ht="12.75" customHeight="1">
      <c r="B1107" s="11"/>
    </row>
    <row r="1108" ht="12.75" customHeight="1">
      <c r="B1108" s="11"/>
    </row>
    <row r="1109" ht="12.75" customHeight="1">
      <c r="B1109" s="11"/>
    </row>
    <row r="1110" ht="12.75" customHeight="1">
      <c r="B1110" s="11"/>
    </row>
    <row r="1111" ht="12.75" customHeight="1">
      <c r="B1111" s="11"/>
    </row>
    <row r="1112" ht="12.75" customHeight="1">
      <c r="B1112" s="11"/>
    </row>
    <row r="1113" ht="12.75" customHeight="1">
      <c r="B1113" s="11"/>
    </row>
    <row r="1114" ht="12.75" customHeight="1">
      <c r="B1114" s="11"/>
    </row>
    <row r="1115" ht="12.75" customHeight="1">
      <c r="B1115" s="11"/>
    </row>
    <row r="1116" ht="12.75" customHeight="1">
      <c r="B1116" s="11"/>
    </row>
    <row r="1117" ht="12.75" customHeight="1">
      <c r="B1117" s="11"/>
    </row>
    <row r="1118" ht="12.75" customHeight="1">
      <c r="B1118" s="11"/>
    </row>
    <row r="1119" ht="12.75" customHeight="1">
      <c r="B1119" s="11"/>
    </row>
    <row r="1120" ht="12.75" customHeight="1">
      <c r="B1120" s="11"/>
    </row>
    <row r="1121" ht="12.75" customHeight="1">
      <c r="B1121" s="11"/>
    </row>
    <row r="1122" ht="12.75" customHeight="1">
      <c r="B1122" s="11"/>
    </row>
    <row r="1123" ht="12.75" customHeight="1">
      <c r="B1123" s="11"/>
    </row>
    <row r="1124" ht="12.75" customHeight="1">
      <c r="B1124" s="11"/>
    </row>
    <row r="1125" ht="12.75" customHeight="1">
      <c r="B1125" s="11"/>
    </row>
    <row r="1126" ht="12.75" customHeight="1">
      <c r="B1126" s="11"/>
    </row>
    <row r="1127" ht="12.75" customHeight="1">
      <c r="B1127" s="11"/>
    </row>
    <row r="1128" ht="12.75" customHeight="1">
      <c r="B1128" s="11"/>
    </row>
    <row r="1129" ht="12.75" customHeight="1">
      <c r="B1129" s="11"/>
    </row>
    <row r="1130" ht="12.75" customHeight="1">
      <c r="B1130" s="11"/>
    </row>
    <row r="1131" ht="12.75" customHeight="1">
      <c r="B1131" s="11"/>
    </row>
    <row r="1132" ht="12.75" customHeight="1">
      <c r="B1132" s="11"/>
    </row>
    <row r="1133" ht="12.75" customHeight="1">
      <c r="B1133" s="11"/>
    </row>
    <row r="1134" ht="12.75" customHeight="1">
      <c r="B1134" s="11"/>
    </row>
    <row r="1135" ht="12.75" customHeight="1">
      <c r="B1135" s="11"/>
    </row>
    <row r="1136" ht="12.75" customHeight="1">
      <c r="B1136" s="11"/>
    </row>
    <row r="1137" ht="12.75" customHeight="1">
      <c r="B1137" s="11"/>
    </row>
    <row r="1138" ht="12.75" customHeight="1">
      <c r="B1138" s="11"/>
    </row>
    <row r="1139" ht="12.75" customHeight="1">
      <c r="B1139" s="11"/>
    </row>
    <row r="1140" ht="12.75" customHeight="1">
      <c r="B1140" s="11"/>
    </row>
    <row r="1141" ht="12.75" customHeight="1">
      <c r="B1141" s="11"/>
    </row>
    <row r="1142" ht="12.75" customHeight="1">
      <c r="B1142" s="11"/>
    </row>
    <row r="1143" ht="12.75" customHeight="1">
      <c r="B1143" s="11"/>
    </row>
    <row r="1144" ht="12.75" customHeight="1">
      <c r="B1144" s="11"/>
    </row>
    <row r="1145" ht="12.75" customHeight="1">
      <c r="B1145" s="11"/>
    </row>
    <row r="1146" ht="12.75" customHeight="1">
      <c r="B1146" s="11"/>
    </row>
    <row r="1147" ht="12.75" customHeight="1">
      <c r="B1147" s="11"/>
    </row>
    <row r="1148" ht="12.75" customHeight="1">
      <c r="B1148" s="11"/>
    </row>
    <row r="1149" ht="12.75" customHeight="1">
      <c r="B1149" s="11"/>
    </row>
    <row r="1150" ht="12.75" customHeight="1">
      <c r="B1150" s="11"/>
    </row>
    <row r="1151" ht="12.75" customHeight="1">
      <c r="B1151" s="11"/>
    </row>
    <row r="1152" ht="12.75" customHeight="1">
      <c r="B1152" s="11"/>
    </row>
    <row r="1153" ht="12.75" customHeight="1">
      <c r="B1153" s="11"/>
    </row>
    <row r="1154" ht="12.75" customHeight="1">
      <c r="B1154" s="11"/>
    </row>
    <row r="1155" ht="12.75" customHeight="1">
      <c r="B1155" s="11"/>
    </row>
    <row r="1156" ht="12.75" customHeight="1">
      <c r="B1156" s="11"/>
    </row>
    <row r="1157" ht="12.75" customHeight="1">
      <c r="B1157" s="11"/>
    </row>
    <row r="1158" ht="12.75" customHeight="1">
      <c r="B1158" s="11"/>
    </row>
    <row r="1159" ht="12.75" customHeight="1">
      <c r="B1159" s="11"/>
    </row>
    <row r="1160" ht="12.75" customHeight="1">
      <c r="B1160" s="11"/>
    </row>
    <row r="1161" ht="12.75" customHeight="1">
      <c r="B1161" s="11"/>
    </row>
    <row r="1162" ht="12.75" customHeight="1">
      <c r="B1162" s="11"/>
    </row>
    <row r="1163" ht="12.75" customHeight="1">
      <c r="B1163" s="11"/>
    </row>
    <row r="1164" ht="12.75" customHeight="1">
      <c r="B1164" s="11"/>
    </row>
    <row r="1165" ht="12.75" customHeight="1">
      <c r="B1165" s="11"/>
    </row>
    <row r="1166" ht="12.75" customHeight="1">
      <c r="B1166" s="11"/>
    </row>
    <row r="1167" ht="12.75" customHeight="1">
      <c r="B1167" s="11"/>
    </row>
    <row r="1168" ht="12.75" customHeight="1">
      <c r="B1168" s="11"/>
    </row>
    <row r="1169" ht="12.75" customHeight="1">
      <c r="B1169" s="11"/>
    </row>
    <row r="1170" ht="12.75" customHeight="1">
      <c r="B1170" s="11"/>
    </row>
    <row r="1171" ht="12.75" customHeight="1">
      <c r="B1171" s="11"/>
    </row>
    <row r="1172" ht="12.75" customHeight="1">
      <c r="B1172" s="11"/>
    </row>
    <row r="1173" ht="12.75" customHeight="1">
      <c r="B1173" s="11"/>
    </row>
    <row r="1174" ht="12.75" customHeight="1">
      <c r="B1174" s="11"/>
    </row>
    <row r="1175" ht="12.75" customHeight="1">
      <c r="B1175" s="11"/>
    </row>
    <row r="1176" ht="12.75" customHeight="1">
      <c r="B1176" s="11"/>
    </row>
    <row r="1177" ht="12.75" customHeight="1">
      <c r="B1177" s="11"/>
    </row>
    <row r="1178" ht="12.75" customHeight="1">
      <c r="B1178" s="11"/>
    </row>
    <row r="1179" ht="12.75" customHeight="1">
      <c r="B1179" s="11"/>
    </row>
    <row r="1180" ht="12.75" customHeight="1">
      <c r="B1180" s="11"/>
    </row>
    <row r="1181" ht="12.75" customHeight="1">
      <c r="B1181" s="11"/>
    </row>
    <row r="1182" ht="12.75" customHeight="1">
      <c r="B1182" s="11"/>
    </row>
    <row r="1183" ht="12.75" customHeight="1">
      <c r="B1183" s="11"/>
    </row>
    <row r="1184" ht="12.75" customHeight="1">
      <c r="B1184" s="11"/>
    </row>
    <row r="1185" ht="12.75" customHeight="1">
      <c r="B1185" s="11"/>
    </row>
    <row r="1186" ht="12.75" customHeight="1">
      <c r="B1186" s="11"/>
    </row>
    <row r="1187" ht="12.75" customHeight="1">
      <c r="B1187" s="11"/>
    </row>
    <row r="1188" ht="12.75" customHeight="1">
      <c r="B1188" s="11"/>
    </row>
    <row r="1189" ht="12.75" customHeight="1">
      <c r="B1189" s="11"/>
    </row>
    <row r="1190" ht="12.75" customHeight="1">
      <c r="B1190" s="11"/>
    </row>
    <row r="1191" ht="12.75" customHeight="1">
      <c r="B1191" s="11"/>
    </row>
    <row r="1192" ht="12.75" customHeight="1">
      <c r="B1192" s="11"/>
    </row>
    <row r="1193" ht="12.75" customHeight="1">
      <c r="B1193" s="11"/>
    </row>
    <row r="1194" ht="12.75" customHeight="1">
      <c r="B1194" s="11"/>
    </row>
    <row r="1195" ht="12.75" customHeight="1">
      <c r="B1195" s="11"/>
    </row>
    <row r="1196" ht="12.75" customHeight="1">
      <c r="B1196" s="11"/>
    </row>
    <row r="1197" ht="12.75" customHeight="1">
      <c r="B1197" s="11"/>
    </row>
    <row r="1198" ht="12.75" customHeight="1">
      <c r="B1198" s="11"/>
    </row>
    <row r="1199" ht="12.75" customHeight="1">
      <c r="B1199" s="11"/>
    </row>
    <row r="1200" ht="12.75" customHeight="1">
      <c r="B1200" s="11"/>
    </row>
    <row r="1201" ht="12.75" customHeight="1">
      <c r="B1201" s="11"/>
    </row>
    <row r="1202" ht="12.75" customHeight="1">
      <c r="B1202" s="11"/>
    </row>
    <row r="1203" ht="12.75" customHeight="1">
      <c r="B1203" s="11"/>
    </row>
    <row r="1204" ht="12.75" customHeight="1">
      <c r="B1204" s="11"/>
    </row>
    <row r="1205" ht="12.75" customHeight="1">
      <c r="B1205" s="11"/>
    </row>
    <row r="1206" ht="12.75" customHeight="1">
      <c r="B1206" s="11"/>
    </row>
    <row r="1207" ht="12.75" customHeight="1">
      <c r="B1207" s="11"/>
    </row>
    <row r="1208" ht="12.75" customHeight="1">
      <c r="B1208" s="11"/>
    </row>
    <row r="1209" ht="12.75" customHeight="1">
      <c r="B1209" s="11"/>
    </row>
    <row r="1210" ht="12.75" customHeight="1">
      <c r="B1210" s="11"/>
    </row>
    <row r="1211" ht="12.75" customHeight="1">
      <c r="B1211" s="11"/>
    </row>
    <row r="1212" ht="12.75" customHeight="1">
      <c r="B1212" s="11"/>
    </row>
    <row r="1213" ht="12.75" customHeight="1">
      <c r="B1213" s="11"/>
    </row>
    <row r="1214" ht="12.75" customHeight="1">
      <c r="B1214" s="11"/>
    </row>
    <row r="1215" ht="12.75" customHeight="1">
      <c r="B1215" s="11"/>
    </row>
    <row r="1216" ht="12.75" customHeight="1">
      <c r="B1216" s="11"/>
    </row>
    <row r="1217" ht="12.75" customHeight="1">
      <c r="B1217" s="11"/>
    </row>
    <row r="1218" ht="12.75" customHeight="1">
      <c r="B1218" s="11"/>
    </row>
    <row r="1219" ht="12.75" customHeight="1">
      <c r="B1219" s="11"/>
    </row>
    <row r="1220" ht="12.75" customHeight="1">
      <c r="B1220" s="11"/>
    </row>
    <row r="1221" ht="12.75" customHeight="1">
      <c r="B1221" s="11"/>
    </row>
    <row r="1222" ht="12.75" customHeight="1">
      <c r="B1222" s="11"/>
    </row>
    <row r="1223" ht="12.75" customHeight="1">
      <c r="B1223" s="11"/>
    </row>
    <row r="1224" ht="12.75" customHeight="1">
      <c r="B1224" s="11"/>
    </row>
    <row r="1225" ht="12.75" customHeight="1">
      <c r="B1225" s="11"/>
    </row>
    <row r="1226" ht="12.75" customHeight="1">
      <c r="B1226" s="11"/>
    </row>
    <row r="1227" ht="12.75" customHeight="1">
      <c r="B1227" s="11"/>
    </row>
    <row r="1228" ht="12.75" customHeight="1">
      <c r="B1228" s="11"/>
    </row>
    <row r="1229" ht="12.75" customHeight="1">
      <c r="B1229" s="11"/>
    </row>
    <row r="1230" ht="12.75" customHeight="1">
      <c r="B1230" s="11"/>
    </row>
    <row r="1231" ht="12.75" customHeight="1">
      <c r="B1231" s="11"/>
    </row>
    <row r="1232" ht="12.75" customHeight="1">
      <c r="B1232" s="11"/>
    </row>
    <row r="1233" ht="12.75" customHeight="1">
      <c r="B1233" s="11"/>
    </row>
    <row r="1234" ht="12.75" customHeight="1">
      <c r="B1234" s="11"/>
    </row>
    <row r="1235" ht="12.75" customHeight="1">
      <c r="B1235" s="11"/>
    </row>
    <row r="1236" ht="12.75" customHeight="1">
      <c r="B1236" s="11"/>
    </row>
    <row r="1237" ht="12.75" customHeight="1">
      <c r="B1237" s="11"/>
    </row>
    <row r="1238" ht="12.75" customHeight="1">
      <c r="B1238" s="11"/>
    </row>
    <row r="1239" ht="12.75" customHeight="1">
      <c r="B1239" s="11"/>
    </row>
    <row r="1240" ht="12.75" customHeight="1">
      <c r="B1240" s="11"/>
    </row>
    <row r="1241" ht="12.75" customHeight="1">
      <c r="B1241" s="11"/>
    </row>
    <row r="1242" ht="12.75" customHeight="1">
      <c r="B1242" s="11"/>
    </row>
    <row r="1243" ht="12.75" customHeight="1">
      <c r="B1243" s="11"/>
    </row>
    <row r="1244" ht="12.75" customHeight="1">
      <c r="B1244" s="11"/>
    </row>
    <row r="1245" ht="12.75" customHeight="1">
      <c r="B1245" s="11"/>
    </row>
    <row r="1246" ht="12.75" customHeight="1">
      <c r="B1246" s="11"/>
    </row>
    <row r="1247" ht="12.75" customHeight="1">
      <c r="B1247" s="11"/>
    </row>
    <row r="1248" ht="12.75" customHeight="1">
      <c r="B1248" s="11"/>
    </row>
    <row r="1249" ht="12.75" customHeight="1">
      <c r="B1249" s="11"/>
    </row>
    <row r="1250" ht="12.75" customHeight="1">
      <c r="B1250" s="11"/>
    </row>
    <row r="1251" ht="12.75" customHeight="1">
      <c r="B1251" s="11"/>
    </row>
    <row r="1252" ht="12.75" customHeight="1">
      <c r="B1252" s="11"/>
    </row>
    <row r="1253" ht="12.75" customHeight="1">
      <c r="B1253" s="11"/>
    </row>
    <row r="1254" ht="12.75" customHeight="1">
      <c r="B1254" s="11"/>
    </row>
    <row r="1255" ht="12.75" customHeight="1">
      <c r="B1255" s="11"/>
    </row>
    <row r="1256" ht="12.75" customHeight="1">
      <c r="B1256" s="11"/>
    </row>
    <row r="1257" ht="12.75" customHeight="1">
      <c r="B1257" s="11"/>
    </row>
    <row r="1258" ht="12.75" customHeight="1">
      <c r="B1258" s="11"/>
    </row>
    <row r="1259" ht="12.75" customHeight="1">
      <c r="B1259" s="11"/>
    </row>
    <row r="1260" ht="12.75" customHeight="1">
      <c r="B1260" s="11"/>
    </row>
    <row r="1261" ht="12.75" customHeight="1">
      <c r="B1261" s="11"/>
    </row>
    <row r="1262" ht="12.75" customHeight="1">
      <c r="B1262" s="11"/>
    </row>
    <row r="1263" ht="12.75" customHeight="1">
      <c r="B1263" s="11"/>
    </row>
    <row r="1264" ht="12.75" customHeight="1">
      <c r="B1264" s="11"/>
    </row>
    <row r="1265" ht="12.75" customHeight="1">
      <c r="B1265" s="11"/>
    </row>
    <row r="1266" ht="12.75" customHeight="1">
      <c r="B1266" s="11"/>
    </row>
    <row r="1267" ht="12.75" customHeight="1">
      <c r="B1267" s="11"/>
    </row>
    <row r="1268" ht="12.75" customHeight="1">
      <c r="B1268" s="11"/>
    </row>
    <row r="1269" ht="12.75" customHeight="1">
      <c r="B1269" s="11"/>
    </row>
    <row r="1270" ht="12.75" customHeight="1">
      <c r="B1270" s="11"/>
    </row>
    <row r="1271" ht="12.75" customHeight="1">
      <c r="B1271" s="11"/>
    </row>
    <row r="1272" ht="12.75" customHeight="1">
      <c r="B1272" s="11"/>
    </row>
    <row r="1273" ht="12.75" customHeight="1">
      <c r="B1273" s="11"/>
    </row>
    <row r="1274" ht="12.75" customHeight="1">
      <c r="B1274" s="11"/>
    </row>
    <row r="1275" ht="12.75" customHeight="1">
      <c r="B1275" s="11"/>
    </row>
    <row r="1276" ht="12.75" customHeight="1">
      <c r="B1276" s="11"/>
    </row>
    <row r="1277" ht="12.75" customHeight="1">
      <c r="B1277" s="11"/>
    </row>
    <row r="1278" ht="12.75" customHeight="1">
      <c r="B1278" s="11"/>
    </row>
    <row r="1279" ht="12.75" customHeight="1">
      <c r="B1279" s="11"/>
    </row>
    <row r="1280" ht="12.75" customHeight="1">
      <c r="B1280" s="11"/>
    </row>
    <row r="1281" ht="12.75" customHeight="1">
      <c r="B1281" s="11"/>
    </row>
    <row r="1282" ht="12.75" customHeight="1">
      <c r="B1282" s="11"/>
    </row>
    <row r="1283" ht="12.75" customHeight="1">
      <c r="B1283" s="11"/>
    </row>
    <row r="1284" ht="12.75" customHeight="1">
      <c r="B1284" s="11"/>
    </row>
    <row r="1285" ht="12.75" customHeight="1">
      <c r="B1285" s="11"/>
    </row>
    <row r="1286" ht="12.75" customHeight="1">
      <c r="B1286" s="11"/>
    </row>
    <row r="1287" ht="12.75" customHeight="1">
      <c r="B1287" s="11"/>
    </row>
    <row r="1288" ht="12.75" customHeight="1">
      <c r="B1288" s="11"/>
    </row>
    <row r="1289" ht="12.75" customHeight="1">
      <c r="B1289" s="11"/>
    </row>
    <row r="1290" ht="12.75" customHeight="1">
      <c r="B1290" s="11"/>
    </row>
    <row r="1291" ht="12.75" customHeight="1">
      <c r="B1291" s="11"/>
    </row>
    <row r="1292" ht="12.75" customHeight="1">
      <c r="B1292" s="11"/>
    </row>
    <row r="1293" ht="12.75" customHeight="1">
      <c r="B1293" s="11"/>
    </row>
    <row r="1294" ht="12.75" customHeight="1">
      <c r="B1294" s="11"/>
    </row>
    <row r="1295" ht="12.75" customHeight="1">
      <c r="B1295" s="11"/>
    </row>
    <row r="1296" ht="12.75" customHeight="1">
      <c r="B1296" s="11"/>
    </row>
    <row r="1297" ht="12.75" customHeight="1">
      <c r="B1297" s="11"/>
    </row>
    <row r="1298" ht="12.75" customHeight="1">
      <c r="B1298" s="11"/>
    </row>
    <row r="1299" ht="12.75" customHeight="1">
      <c r="B1299" s="11"/>
    </row>
    <row r="1300" ht="12.75" customHeight="1">
      <c r="B1300" s="11"/>
    </row>
    <row r="1301" ht="12.75" customHeight="1">
      <c r="B1301" s="11"/>
    </row>
    <row r="1302" ht="12.75" customHeight="1">
      <c r="B1302" s="11"/>
    </row>
    <row r="1303" ht="12.75" customHeight="1">
      <c r="B1303" s="11"/>
    </row>
    <row r="1304" ht="12.75" customHeight="1">
      <c r="B1304" s="11"/>
    </row>
    <row r="1305" ht="12.75" customHeight="1">
      <c r="B1305" s="11"/>
    </row>
    <row r="1306" ht="12.75" customHeight="1">
      <c r="B1306" s="11"/>
    </row>
    <row r="1307" ht="12.75" customHeight="1">
      <c r="B1307" s="11"/>
    </row>
    <row r="1308" ht="12.75" customHeight="1">
      <c r="B1308" s="11"/>
    </row>
    <row r="1309" ht="12.75" customHeight="1">
      <c r="B1309" s="11"/>
    </row>
    <row r="1310" ht="12.75" customHeight="1">
      <c r="B1310" s="11"/>
    </row>
    <row r="1311" ht="12.75" customHeight="1">
      <c r="B1311" s="11"/>
    </row>
    <row r="1312" ht="12.75" customHeight="1">
      <c r="B1312" s="11"/>
    </row>
    <row r="1313" ht="12.75" customHeight="1">
      <c r="B1313" s="11"/>
    </row>
    <row r="1314" ht="12.75" customHeight="1">
      <c r="B1314" s="11"/>
    </row>
    <row r="1315" ht="12.75" customHeight="1">
      <c r="B1315" s="11"/>
    </row>
    <row r="1316" ht="12.75" customHeight="1">
      <c r="B1316" s="11"/>
    </row>
    <row r="1317" ht="12.75" customHeight="1">
      <c r="B1317" s="11"/>
    </row>
    <row r="1318" ht="12.75" customHeight="1">
      <c r="B1318" s="11"/>
    </row>
    <row r="1319" ht="12.75" customHeight="1">
      <c r="B1319" s="11"/>
    </row>
    <row r="1320" ht="12.75" customHeight="1">
      <c r="B1320" s="11"/>
    </row>
    <row r="1321" ht="12.75" customHeight="1">
      <c r="B1321" s="11"/>
    </row>
    <row r="1322" ht="12.75" customHeight="1">
      <c r="B1322" s="11"/>
    </row>
    <row r="1323" ht="12.75" customHeight="1">
      <c r="B1323" s="11"/>
    </row>
    <row r="1324" ht="12.75" customHeight="1">
      <c r="B1324" s="11"/>
    </row>
    <row r="1325" ht="12.75" customHeight="1">
      <c r="B1325" s="11"/>
    </row>
    <row r="1326" ht="12.75" customHeight="1">
      <c r="B1326" s="11"/>
    </row>
    <row r="1327" ht="12.75" customHeight="1">
      <c r="B1327" s="11"/>
    </row>
    <row r="1328" ht="12.75" customHeight="1">
      <c r="B1328" s="11"/>
    </row>
    <row r="1329" ht="12.75" customHeight="1">
      <c r="B1329" s="11"/>
    </row>
    <row r="1330" ht="12.75" customHeight="1">
      <c r="B1330" s="11"/>
    </row>
    <row r="1331" ht="12.75" customHeight="1">
      <c r="B1331" s="11"/>
    </row>
    <row r="1332" ht="12.75" customHeight="1">
      <c r="B1332" s="11"/>
    </row>
    <row r="1333" ht="12.75" customHeight="1">
      <c r="B1333" s="11"/>
    </row>
    <row r="1334" ht="12.75" customHeight="1">
      <c r="B1334" s="11"/>
    </row>
    <row r="1335" ht="12.75" customHeight="1">
      <c r="B1335" s="11"/>
    </row>
    <row r="1336" ht="12.75" customHeight="1">
      <c r="B1336" s="11"/>
    </row>
    <row r="1337" ht="12.75" customHeight="1">
      <c r="B1337" s="11"/>
    </row>
    <row r="1338" ht="12.75" customHeight="1">
      <c r="B1338" s="11"/>
    </row>
    <row r="1339" ht="12.75" customHeight="1">
      <c r="B1339" s="11"/>
    </row>
    <row r="1340" ht="12.75" customHeight="1">
      <c r="B1340" s="11"/>
    </row>
    <row r="1341" ht="12.75" customHeight="1">
      <c r="B1341" s="11"/>
    </row>
    <row r="1342" ht="12.75" customHeight="1">
      <c r="B1342" s="11"/>
    </row>
    <row r="1343" ht="12.75" customHeight="1">
      <c r="B1343" s="11"/>
    </row>
    <row r="1344" ht="12.75" customHeight="1">
      <c r="B1344" s="11"/>
    </row>
    <row r="1345" ht="12.75" customHeight="1">
      <c r="B1345" s="11"/>
    </row>
    <row r="1346" ht="12.75" customHeight="1">
      <c r="B1346" s="11"/>
    </row>
    <row r="1347" ht="12.75" customHeight="1">
      <c r="B1347" s="11"/>
    </row>
    <row r="1348" ht="12.75" customHeight="1">
      <c r="B1348" s="11"/>
    </row>
    <row r="1349" ht="12.75" customHeight="1">
      <c r="B1349" s="11"/>
    </row>
    <row r="1350" ht="12.75" customHeight="1">
      <c r="B1350" s="11"/>
    </row>
    <row r="1351" ht="12.75" customHeight="1">
      <c r="B1351" s="11"/>
    </row>
    <row r="1352" ht="12.75" customHeight="1">
      <c r="B1352" s="11"/>
    </row>
    <row r="1353" ht="12.75" customHeight="1">
      <c r="B1353" s="11"/>
    </row>
    <row r="1354" ht="12.75" customHeight="1">
      <c r="B1354" s="11"/>
    </row>
    <row r="1355" ht="12.75" customHeight="1">
      <c r="B1355" s="11"/>
    </row>
    <row r="1356" ht="12.75" customHeight="1">
      <c r="B1356" s="11"/>
    </row>
    <row r="1357" ht="12.75" customHeight="1">
      <c r="B1357" s="11"/>
    </row>
    <row r="1358" ht="12.75" customHeight="1">
      <c r="B1358" s="11"/>
    </row>
    <row r="1359" ht="12.75" customHeight="1">
      <c r="B1359" s="11"/>
    </row>
    <row r="1360" ht="12.75" customHeight="1">
      <c r="B1360" s="11"/>
    </row>
    <row r="1361" ht="12.75" customHeight="1">
      <c r="B1361" s="11"/>
    </row>
    <row r="1362" ht="12.75" customHeight="1">
      <c r="B1362" s="11"/>
    </row>
    <row r="1363" ht="12.75" customHeight="1">
      <c r="B1363" s="11"/>
    </row>
    <row r="1364" ht="12.75" customHeight="1">
      <c r="B1364" s="11"/>
    </row>
    <row r="1365" ht="12.75" customHeight="1">
      <c r="B1365" s="11"/>
    </row>
    <row r="1366" ht="12.75" customHeight="1">
      <c r="B1366" s="11"/>
    </row>
    <row r="1367" ht="12.75" customHeight="1">
      <c r="B1367" s="11"/>
    </row>
    <row r="1368" ht="12.75" customHeight="1">
      <c r="B1368" s="11"/>
    </row>
    <row r="1369" ht="12.75" customHeight="1">
      <c r="B1369" s="11"/>
    </row>
    <row r="1370" ht="12.75" customHeight="1">
      <c r="B1370" s="11"/>
    </row>
    <row r="1371" ht="12.75" customHeight="1">
      <c r="B1371" s="11"/>
    </row>
    <row r="1372" ht="12.75" customHeight="1">
      <c r="B1372" s="11"/>
    </row>
    <row r="1373" ht="12.75" customHeight="1">
      <c r="B1373" s="11"/>
    </row>
    <row r="1374" ht="12.75" customHeight="1">
      <c r="B1374" s="11"/>
    </row>
    <row r="1375" ht="12.75" customHeight="1">
      <c r="B1375" s="11"/>
    </row>
    <row r="1376" ht="12.75" customHeight="1">
      <c r="B1376" s="11"/>
    </row>
    <row r="1377" ht="12.75" customHeight="1">
      <c r="B1377" s="11"/>
    </row>
    <row r="1378" ht="12.75" customHeight="1">
      <c r="B1378" s="11"/>
    </row>
    <row r="1379" ht="12.75" customHeight="1">
      <c r="B1379" s="11"/>
    </row>
    <row r="1380" ht="12.75" customHeight="1">
      <c r="B1380" s="11"/>
    </row>
    <row r="1381" ht="12.75" customHeight="1">
      <c r="B1381" s="11"/>
    </row>
    <row r="1382" ht="12.75" customHeight="1">
      <c r="B1382" s="11"/>
    </row>
    <row r="1383" ht="12.75" customHeight="1">
      <c r="B1383" s="11"/>
    </row>
    <row r="1384" ht="12.75" customHeight="1">
      <c r="B1384" s="11"/>
    </row>
    <row r="1385" ht="12.75" customHeight="1">
      <c r="B1385" s="11"/>
    </row>
    <row r="1386" ht="12.75" customHeight="1">
      <c r="B1386" s="11"/>
    </row>
    <row r="1387" ht="12.75" customHeight="1">
      <c r="B1387" s="11"/>
    </row>
    <row r="1388" ht="12.75" customHeight="1">
      <c r="B1388" s="11"/>
    </row>
    <row r="1389" ht="12.75" customHeight="1">
      <c r="B1389" s="11"/>
    </row>
    <row r="1390" ht="12.75" customHeight="1">
      <c r="B1390" s="11"/>
    </row>
    <row r="1391" ht="12.75" customHeight="1">
      <c r="B1391" s="11"/>
    </row>
    <row r="1392" ht="12.75" customHeight="1">
      <c r="B1392" s="11"/>
    </row>
    <row r="1393" ht="12.75" customHeight="1">
      <c r="B1393" s="11"/>
    </row>
    <row r="1394" ht="12.75" customHeight="1">
      <c r="B1394" s="11"/>
    </row>
    <row r="1395" ht="12.75" customHeight="1">
      <c r="B1395" s="11"/>
    </row>
    <row r="1396" ht="12.75" customHeight="1">
      <c r="B1396" s="11"/>
    </row>
    <row r="1397" ht="12.75" customHeight="1">
      <c r="B1397" s="11"/>
    </row>
    <row r="1398" ht="12.75" customHeight="1">
      <c r="B1398" s="11"/>
    </row>
    <row r="1399" ht="12.75" customHeight="1">
      <c r="B1399" s="11"/>
    </row>
    <row r="1400" ht="12.75" customHeight="1">
      <c r="B1400" s="11"/>
    </row>
    <row r="1401" ht="12.75" customHeight="1">
      <c r="B1401" s="11"/>
    </row>
    <row r="1402" ht="12.75" customHeight="1">
      <c r="B1402" s="11"/>
    </row>
    <row r="1403" ht="12.75" customHeight="1">
      <c r="B1403" s="11"/>
    </row>
    <row r="1404" ht="12.75" customHeight="1">
      <c r="B1404" s="11"/>
    </row>
    <row r="1405" ht="12.75" customHeight="1">
      <c r="B1405" s="11"/>
    </row>
    <row r="1406" ht="12.75" customHeight="1">
      <c r="B1406" s="11"/>
    </row>
    <row r="1407" ht="12.75" customHeight="1">
      <c r="B1407" s="11"/>
    </row>
    <row r="1408" ht="12.75" customHeight="1">
      <c r="B1408" s="11"/>
    </row>
    <row r="1409" ht="12.75" customHeight="1">
      <c r="B1409" s="11"/>
    </row>
    <row r="1410" ht="12.75" customHeight="1">
      <c r="B1410" s="11"/>
    </row>
    <row r="1411" ht="12.75" customHeight="1">
      <c r="B1411" s="11"/>
    </row>
    <row r="1412" ht="12.75" customHeight="1">
      <c r="B1412" s="11"/>
    </row>
    <row r="1413" ht="12.75" customHeight="1">
      <c r="B1413" s="11"/>
    </row>
    <row r="1414" ht="12.75" customHeight="1">
      <c r="B1414" s="11"/>
    </row>
    <row r="1415" ht="12.75" customHeight="1">
      <c r="B1415" s="11"/>
    </row>
    <row r="1416" ht="12.75" customHeight="1">
      <c r="B1416" s="11"/>
    </row>
    <row r="1417" ht="12.75" customHeight="1">
      <c r="B1417" s="11"/>
    </row>
    <row r="1418" ht="12.75" customHeight="1">
      <c r="B1418" s="11"/>
    </row>
    <row r="1419" ht="12.75" customHeight="1">
      <c r="B1419" s="11"/>
    </row>
    <row r="1420" ht="12.75" customHeight="1">
      <c r="B1420" s="11"/>
    </row>
    <row r="1421" ht="12.75" customHeight="1">
      <c r="B1421" s="11"/>
    </row>
    <row r="1422" ht="12.75" customHeight="1">
      <c r="B1422" s="11"/>
    </row>
    <row r="1423" ht="12.75" customHeight="1">
      <c r="B1423" s="11"/>
    </row>
    <row r="1424" ht="12.75" customHeight="1">
      <c r="B1424" s="11"/>
    </row>
    <row r="1425" ht="12.75" customHeight="1">
      <c r="B1425" s="11"/>
    </row>
    <row r="1426" ht="12.75" customHeight="1">
      <c r="B1426" s="11"/>
    </row>
    <row r="1427" ht="12.75" customHeight="1">
      <c r="B1427" s="11"/>
    </row>
    <row r="1428" ht="12.75" customHeight="1">
      <c r="B1428" s="11"/>
    </row>
    <row r="1429" ht="12.75" customHeight="1">
      <c r="B1429" s="11"/>
    </row>
    <row r="1430" ht="12.75" customHeight="1">
      <c r="B1430" s="11"/>
    </row>
    <row r="1431" ht="12.75" customHeight="1">
      <c r="B1431" s="11"/>
    </row>
    <row r="1432" ht="12.75" customHeight="1">
      <c r="B1432" s="11"/>
    </row>
    <row r="1433" ht="12.75" customHeight="1">
      <c r="B1433" s="11"/>
    </row>
    <row r="1434" ht="12.75" customHeight="1">
      <c r="B1434" s="11"/>
    </row>
    <row r="1435" ht="12.75" customHeight="1">
      <c r="B1435" s="11"/>
    </row>
    <row r="1436" ht="12.75" customHeight="1">
      <c r="B1436" s="11"/>
    </row>
    <row r="1437" ht="12.75" customHeight="1">
      <c r="B1437" s="11"/>
    </row>
    <row r="1438" ht="12.75" customHeight="1">
      <c r="B1438" s="11"/>
    </row>
    <row r="1439" ht="12.75" customHeight="1">
      <c r="B1439" s="11"/>
    </row>
    <row r="1440" ht="12.75" customHeight="1">
      <c r="B1440" s="11"/>
    </row>
    <row r="1441" ht="12.75" customHeight="1">
      <c r="B1441" s="11"/>
    </row>
    <row r="1442" ht="12.75" customHeight="1">
      <c r="B1442" s="11"/>
    </row>
    <row r="1443" ht="12.75" customHeight="1">
      <c r="B1443" s="11"/>
    </row>
    <row r="1444" ht="12.75" customHeight="1">
      <c r="B1444" s="11"/>
    </row>
    <row r="1445" ht="12.75" customHeight="1">
      <c r="B1445" s="11"/>
    </row>
    <row r="1446" ht="12.75" customHeight="1">
      <c r="B1446" s="11"/>
    </row>
    <row r="1447" ht="12.75" customHeight="1">
      <c r="B1447" s="11"/>
    </row>
    <row r="1448" ht="12.75" customHeight="1">
      <c r="B1448" s="11"/>
    </row>
    <row r="1449" ht="12.75" customHeight="1">
      <c r="B1449" s="11"/>
    </row>
    <row r="1450" ht="12.75" customHeight="1">
      <c r="B1450" s="11"/>
    </row>
    <row r="1451" ht="12.75" customHeight="1">
      <c r="B1451" s="11"/>
    </row>
    <row r="1452" ht="12.75" customHeight="1">
      <c r="B1452" s="11"/>
    </row>
    <row r="1453" ht="12.75" customHeight="1">
      <c r="B1453" s="11"/>
    </row>
    <row r="1454" ht="12.75" customHeight="1">
      <c r="B1454" s="11"/>
    </row>
    <row r="1455" ht="12.75" customHeight="1">
      <c r="B1455" s="11"/>
    </row>
    <row r="1456" ht="12.75" customHeight="1">
      <c r="B1456" s="11"/>
    </row>
    <row r="1457" ht="12.75" customHeight="1">
      <c r="B1457" s="11"/>
    </row>
    <row r="1458" ht="12.75" customHeight="1">
      <c r="B1458" s="11"/>
    </row>
    <row r="1459" ht="12.75" customHeight="1">
      <c r="B1459" s="11"/>
    </row>
    <row r="1460" ht="12.75" customHeight="1">
      <c r="B1460" s="11"/>
    </row>
    <row r="1461" ht="12.75" customHeight="1">
      <c r="B1461" s="11"/>
    </row>
    <row r="1462" ht="12.75" customHeight="1">
      <c r="B1462" s="11"/>
    </row>
    <row r="1463" ht="12.75" customHeight="1">
      <c r="B1463" s="11"/>
    </row>
    <row r="1464" ht="12.75" customHeight="1">
      <c r="B1464" s="11"/>
    </row>
    <row r="1465" ht="12.75" customHeight="1">
      <c r="B1465" s="11"/>
    </row>
    <row r="1466" ht="12.75" customHeight="1">
      <c r="B1466" s="11"/>
    </row>
    <row r="1467" ht="12.75" customHeight="1">
      <c r="B1467" s="11"/>
    </row>
    <row r="1468" ht="12.75" customHeight="1">
      <c r="B1468" s="11"/>
    </row>
    <row r="1469" ht="12.75" customHeight="1">
      <c r="B1469" s="11"/>
    </row>
    <row r="1470" ht="12.75" customHeight="1">
      <c r="B1470" s="11"/>
    </row>
    <row r="1471" ht="12.75" customHeight="1">
      <c r="B1471" s="11"/>
    </row>
    <row r="1472" ht="12.75" customHeight="1">
      <c r="B1472" s="11"/>
    </row>
    <row r="1473" ht="12.75" customHeight="1">
      <c r="B1473" s="11"/>
    </row>
    <row r="1474" ht="12.75" customHeight="1">
      <c r="B1474" s="11"/>
    </row>
    <row r="1475" ht="12.75" customHeight="1">
      <c r="B1475" s="11"/>
    </row>
    <row r="1476" ht="12.75" customHeight="1">
      <c r="B1476" s="11"/>
    </row>
    <row r="1477" ht="12.75" customHeight="1">
      <c r="B1477" s="11"/>
    </row>
    <row r="1478" ht="12.75" customHeight="1">
      <c r="B1478" s="11"/>
    </row>
    <row r="1479" ht="12.75" customHeight="1">
      <c r="B1479" s="11"/>
    </row>
    <row r="1480" ht="12.75" customHeight="1">
      <c r="B1480" s="11"/>
    </row>
    <row r="1481" ht="12.75" customHeight="1">
      <c r="B1481" s="11"/>
    </row>
    <row r="1482" ht="12.75" customHeight="1">
      <c r="B1482" s="11"/>
    </row>
    <row r="1483" ht="12.75" customHeight="1">
      <c r="B1483" s="11"/>
    </row>
    <row r="1484" ht="12.75" customHeight="1">
      <c r="B1484" s="11"/>
    </row>
    <row r="1485" ht="12.75" customHeight="1">
      <c r="B1485" s="11"/>
    </row>
    <row r="1486" ht="12.75" customHeight="1">
      <c r="B1486" s="11"/>
    </row>
    <row r="1487" ht="12.75" customHeight="1">
      <c r="B1487" s="11"/>
    </row>
    <row r="1488" ht="12.75" customHeight="1">
      <c r="B1488" s="11"/>
    </row>
    <row r="1489" ht="12.75" customHeight="1">
      <c r="B1489" s="11"/>
    </row>
    <row r="1490" ht="12.75" customHeight="1">
      <c r="B1490" s="11"/>
    </row>
    <row r="1491" ht="12.75" customHeight="1">
      <c r="B1491" s="11"/>
    </row>
    <row r="1492" ht="12.75" customHeight="1">
      <c r="B1492" s="11"/>
    </row>
    <row r="1493" ht="12.75" customHeight="1">
      <c r="B1493" s="11"/>
    </row>
    <row r="1494" ht="12.75" customHeight="1">
      <c r="B1494" s="11"/>
    </row>
    <row r="1495" ht="12.75" customHeight="1">
      <c r="B1495" s="11"/>
    </row>
    <row r="1496" ht="12.75" customHeight="1">
      <c r="B1496" s="11"/>
    </row>
    <row r="1497" ht="12.75" customHeight="1">
      <c r="B1497" s="11"/>
    </row>
    <row r="1498" ht="12.75" customHeight="1">
      <c r="B1498" s="11"/>
    </row>
    <row r="1499" ht="12.75" customHeight="1">
      <c r="B1499" s="11"/>
    </row>
    <row r="1500" ht="12.75" customHeight="1">
      <c r="B1500" s="11"/>
    </row>
    <row r="1501" ht="12.75" customHeight="1">
      <c r="B1501" s="11"/>
    </row>
    <row r="1502" ht="12.75" customHeight="1">
      <c r="B1502" s="11"/>
    </row>
    <row r="1503" ht="12.75" customHeight="1">
      <c r="B1503" s="11"/>
    </row>
    <row r="1504" ht="12.75" customHeight="1">
      <c r="B1504" s="11"/>
    </row>
    <row r="1505" ht="12.75" customHeight="1">
      <c r="B1505" s="11"/>
    </row>
    <row r="1506" ht="12.75" customHeight="1">
      <c r="B1506" s="11"/>
    </row>
    <row r="1507" ht="12.75" customHeight="1">
      <c r="B1507" s="11"/>
    </row>
    <row r="1508" ht="12.75" customHeight="1">
      <c r="B1508" s="11"/>
    </row>
    <row r="1509" ht="12.75" customHeight="1">
      <c r="B1509" s="11"/>
    </row>
    <row r="1510" ht="12.75" customHeight="1">
      <c r="B1510" s="11"/>
    </row>
    <row r="1511" ht="12.75" customHeight="1">
      <c r="B1511" s="11"/>
    </row>
    <row r="1512" ht="12.75" customHeight="1">
      <c r="B1512" s="11"/>
    </row>
    <row r="1513" ht="12.75" customHeight="1">
      <c r="B1513" s="11"/>
    </row>
    <row r="1514" ht="12.75" customHeight="1">
      <c r="B1514" s="11"/>
    </row>
    <row r="1515" ht="12.75" customHeight="1">
      <c r="B1515" s="11"/>
    </row>
    <row r="1516" ht="12.75" customHeight="1">
      <c r="B1516" s="11"/>
    </row>
    <row r="1517" ht="12.75" customHeight="1">
      <c r="B1517" s="11"/>
    </row>
    <row r="1518" ht="12.75" customHeight="1">
      <c r="B1518" s="11"/>
    </row>
    <row r="1519" ht="12.75" customHeight="1">
      <c r="B1519" s="11"/>
    </row>
    <row r="1520" ht="12.75" customHeight="1">
      <c r="B1520" s="11"/>
    </row>
    <row r="1521" ht="12.75" customHeight="1">
      <c r="B1521" s="11"/>
    </row>
    <row r="1522" ht="12.75" customHeight="1">
      <c r="B1522" s="11"/>
    </row>
    <row r="1523" ht="12.75" customHeight="1">
      <c r="B1523" s="11"/>
    </row>
    <row r="1524" ht="12.75" customHeight="1">
      <c r="B1524" s="11"/>
    </row>
    <row r="1525" ht="12.75" customHeight="1">
      <c r="B1525" s="11"/>
    </row>
    <row r="1526" ht="12.75" customHeight="1">
      <c r="B1526" s="11"/>
    </row>
    <row r="1527" ht="12.75" customHeight="1">
      <c r="B1527" s="11"/>
    </row>
    <row r="1528" ht="12.75" customHeight="1">
      <c r="B1528" s="11"/>
    </row>
    <row r="1529" ht="12.75" customHeight="1">
      <c r="B1529" s="11"/>
    </row>
    <row r="1530" ht="12.75" customHeight="1">
      <c r="B1530" s="11"/>
    </row>
    <row r="1531" ht="12.75" customHeight="1">
      <c r="B1531" s="11"/>
    </row>
    <row r="1532" ht="12.75" customHeight="1">
      <c r="B1532" s="11"/>
    </row>
    <row r="1533" ht="12.75" customHeight="1">
      <c r="B1533" s="11"/>
    </row>
    <row r="1534" ht="12.75" customHeight="1">
      <c r="B1534" s="11"/>
    </row>
  </sheetData>
  <sheetProtection/>
  <mergeCells count="15">
    <mergeCell ref="D627:E627"/>
    <mergeCell ref="D628:E628"/>
    <mergeCell ref="A120:E120"/>
    <mergeCell ref="A201:E201"/>
    <mergeCell ref="A361:E361"/>
    <mergeCell ref="A451:E451"/>
    <mergeCell ref="D624:E624"/>
    <mergeCell ref="D625:E625"/>
    <mergeCell ref="D626:E626"/>
    <mergeCell ref="A534:E534"/>
    <mergeCell ref="A560:E560"/>
    <mergeCell ref="A571:E571"/>
    <mergeCell ref="A623:E623"/>
    <mergeCell ref="B7:F7"/>
    <mergeCell ref="A3:F3"/>
  </mergeCells>
  <dataValidations count="4">
    <dataValidation type="list" allowBlank="1" showInputMessage="1" showErrorMessage="1" sqref="C363:C450 C10:C11 C629:C65536 C308:C360">
      <formula1>#REF!</formula1>
    </dataValidation>
    <dataValidation type="list" allowBlank="1" showInputMessage="1" showErrorMessage="1" sqref="C624:C628">
      <formula1>$D$1474:$D$1504</formula1>
    </dataValidation>
    <dataValidation type="list" allowBlank="1" showInputMessage="1" showErrorMessage="1" sqref="C56:C70 C72:C119 C362 C13:C47 C49 C121:C200 C202:C307 C452:C533 C535:C559 C561:C570 C572:C622">
      <formula1>#REF!</formula1>
    </dataValidation>
    <dataValidation type="list" allowBlank="1" showInputMessage="1" showErrorMessage="1" sqref="C71 C50:C55 C48">
      <formula1>#REF!</formula1>
    </dataValidation>
  </dataValidations>
  <printOptions horizontalCentered="1"/>
  <pageMargins left="0.8661417322834646" right="0.7480314960629921" top="1.1811023622047245" bottom="0.7480314960629921" header="0.9055118110236221" footer="0.11811023622047245"/>
  <pageSetup firstPageNumber="5" useFirstPageNumber="1" horizontalDpi="600" verticalDpi="600" orientation="landscape" paperSize="9" r:id="rId1"/>
  <headerFooter alignWithMargins="0">
    <oddHeader>&amp;L&amp;"Arial Narrow,Treknināts slīpraksts"&amp;UMadonas pilsētas Saules ielas (posmā no Rīgas ielas līdz Rūpniecības ielai) rekonstrukcija&amp;R&amp;"Arial Narrow,Slīpraksts"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8"/>
  <sheetViews>
    <sheetView tabSelected="1" view="pageLayout" zoomScaleNormal="75" workbookViewId="0" topLeftCell="A34">
      <selection activeCell="B6" sqref="B6"/>
    </sheetView>
  </sheetViews>
  <sheetFormatPr defaultColWidth="9.140625" defaultRowHeight="12.75" customHeight="1"/>
  <cols>
    <col min="1" max="1" width="14.00390625" style="39" customWidth="1"/>
    <col min="2" max="2" width="68.57421875" style="103" customWidth="1"/>
    <col min="3" max="3" width="7.421875" style="41" customWidth="1"/>
    <col min="4" max="4" width="11.57421875" style="63" customWidth="1"/>
    <col min="5" max="5" width="13.8515625" style="57" customWidth="1"/>
    <col min="6" max="6" width="15.00390625" style="57" customWidth="1"/>
    <col min="7" max="7" width="9.140625" style="103" customWidth="1"/>
    <col min="8" max="8" width="29.00390625" style="103" customWidth="1"/>
    <col min="9" max="9" width="9.140625" style="103" customWidth="1"/>
    <col min="10" max="10" width="16.8515625" style="103" customWidth="1"/>
    <col min="11" max="16384" width="9.140625" style="103" customWidth="1"/>
  </cols>
  <sheetData>
    <row r="1" spans="1:6" s="6" customFormat="1" ht="12.75" customHeight="1">
      <c r="A1" s="10"/>
      <c r="C1" s="12"/>
      <c r="E1" s="113" t="s">
        <v>1187</v>
      </c>
      <c r="F1" s="58"/>
    </row>
    <row r="2" spans="1:6" s="6" customFormat="1" ht="12.75" customHeight="1">
      <c r="A2" s="10"/>
      <c r="C2" s="12"/>
      <c r="D2" s="113"/>
      <c r="E2" s="58"/>
      <c r="F2" s="58"/>
    </row>
    <row r="3" spans="1:6" s="6" customFormat="1" ht="42.75" customHeight="1">
      <c r="A3" s="150" t="s">
        <v>645</v>
      </c>
      <c r="B3" s="150"/>
      <c r="C3" s="150"/>
      <c r="D3" s="150"/>
      <c r="E3" s="150"/>
      <c r="F3" s="150"/>
    </row>
    <row r="4" spans="1:6" s="6" customFormat="1" ht="12.75" customHeight="1">
      <c r="A4" s="118"/>
      <c r="B4" s="118"/>
      <c r="C4" s="118"/>
      <c r="D4" s="118"/>
      <c r="E4" s="118"/>
      <c r="F4" s="118"/>
    </row>
    <row r="5" spans="1:6" s="6" customFormat="1" ht="15.75" customHeight="1">
      <c r="A5" s="118"/>
      <c r="B5" s="119" t="s">
        <v>627</v>
      </c>
      <c r="C5" s="118"/>
      <c r="D5" s="118"/>
      <c r="E5" s="118"/>
      <c r="F5" s="118"/>
    </row>
    <row r="6" spans="1:6" s="6" customFormat="1" ht="16.5" customHeight="1">
      <c r="A6" s="118"/>
      <c r="B6" s="119" t="s">
        <v>628</v>
      </c>
      <c r="C6" s="118"/>
      <c r="D6" s="118"/>
      <c r="E6" s="118"/>
      <c r="F6" s="118"/>
    </row>
    <row r="7" spans="1:6" s="6" customFormat="1" ht="32.25" customHeight="1">
      <c r="A7" s="118"/>
      <c r="B7" s="144" t="s">
        <v>1186</v>
      </c>
      <c r="C7" s="145"/>
      <c r="D7" s="145"/>
      <c r="E7" s="145"/>
      <c r="F7" s="145"/>
    </row>
    <row r="8" spans="1:6" s="6" customFormat="1" ht="12.75" customHeight="1">
      <c r="A8" s="118"/>
      <c r="B8" s="118"/>
      <c r="C8" s="118"/>
      <c r="D8" s="118"/>
      <c r="E8" s="118"/>
      <c r="F8" s="118"/>
    </row>
    <row r="9" spans="1:6" s="6" customFormat="1" ht="19.5" customHeight="1">
      <c r="A9" s="118"/>
      <c r="B9" s="119" t="s">
        <v>629</v>
      </c>
      <c r="C9" s="118"/>
      <c r="D9" s="118"/>
      <c r="E9" s="118"/>
      <c r="F9" s="118"/>
    </row>
    <row r="11" spans="1:6" s="72" customFormat="1" ht="26.25" customHeight="1">
      <c r="A11" s="85" t="s">
        <v>724</v>
      </c>
      <c r="B11" s="74" t="s">
        <v>725</v>
      </c>
      <c r="C11" s="75" t="s">
        <v>726</v>
      </c>
      <c r="D11" s="76" t="s">
        <v>727</v>
      </c>
      <c r="E11" s="76" t="s">
        <v>728</v>
      </c>
      <c r="F11" s="77" t="s">
        <v>747</v>
      </c>
    </row>
    <row r="12" spans="1:6" s="72" customFormat="1" ht="12.75">
      <c r="A12" s="87">
        <v>1</v>
      </c>
      <c r="B12" s="88">
        <v>2</v>
      </c>
      <c r="C12" s="88">
        <v>3</v>
      </c>
      <c r="D12" s="62">
        <v>4</v>
      </c>
      <c r="E12" s="62">
        <v>5</v>
      </c>
      <c r="F12" s="62">
        <v>6</v>
      </c>
    </row>
    <row r="13" spans="1:6" s="72" customFormat="1" ht="12.75">
      <c r="A13" s="86"/>
      <c r="B13" s="32" t="s">
        <v>606</v>
      </c>
      <c r="C13" s="25"/>
      <c r="D13" s="26"/>
      <c r="E13" s="50"/>
      <c r="F13" s="51"/>
    </row>
    <row r="14" spans="1:6" s="72" customFormat="1" ht="12.75">
      <c r="A14" s="89">
        <v>1</v>
      </c>
      <c r="B14" s="34" t="s">
        <v>917</v>
      </c>
      <c r="C14" s="90"/>
      <c r="D14" s="27"/>
      <c r="E14" s="28"/>
      <c r="F14" s="91"/>
    </row>
    <row r="15" spans="1:6" s="72" customFormat="1" ht="12.75">
      <c r="A15" s="92" t="s">
        <v>506</v>
      </c>
      <c r="B15" s="22" t="s">
        <v>918</v>
      </c>
      <c r="C15" s="90"/>
      <c r="D15" s="27"/>
      <c r="E15" s="28"/>
      <c r="F15" s="91"/>
    </row>
    <row r="16" spans="1:6" s="72" customFormat="1" ht="25.5">
      <c r="A16" s="93" t="s">
        <v>507</v>
      </c>
      <c r="B16" s="17" t="s">
        <v>919</v>
      </c>
      <c r="C16" s="16" t="s">
        <v>723</v>
      </c>
      <c r="D16" s="31">
        <v>20</v>
      </c>
      <c r="E16" s="21"/>
      <c r="F16" s="91"/>
    </row>
    <row r="17" spans="1:6" s="72" customFormat="1" ht="12.75">
      <c r="A17" s="92" t="s">
        <v>508</v>
      </c>
      <c r="B17" s="22" t="s">
        <v>999</v>
      </c>
      <c r="C17" s="16"/>
      <c r="D17" s="31"/>
      <c r="E17" s="21"/>
      <c r="F17" s="91"/>
    </row>
    <row r="18" spans="1:6" s="72" customFormat="1" ht="12.75">
      <c r="A18" s="93" t="s">
        <v>509</v>
      </c>
      <c r="B18" s="17" t="s">
        <v>1000</v>
      </c>
      <c r="C18" s="16" t="s">
        <v>723</v>
      </c>
      <c r="D18" s="31">
        <v>0.5</v>
      </c>
      <c r="E18" s="21"/>
      <c r="F18" s="91"/>
    </row>
    <row r="19" spans="1:6" s="72" customFormat="1" ht="12.75">
      <c r="A19" s="93" t="s">
        <v>510</v>
      </c>
      <c r="B19" s="24" t="s">
        <v>920</v>
      </c>
      <c r="C19" s="16"/>
      <c r="D19" s="31"/>
      <c r="E19" s="21"/>
      <c r="F19" s="91"/>
    </row>
    <row r="20" spans="1:6" s="72" customFormat="1" ht="12.75">
      <c r="A20" s="93" t="s">
        <v>511</v>
      </c>
      <c r="B20" s="17" t="s">
        <v>1001</v>
      </c>
      <c r="C20" s="16" t="s">
        <v>912</v>
      </c>
      <c r="D20" s="31">
        <v>1</v>
      </c>
      <c r="E20" s="21"/>
      <c r="F20" s="91"/>
    </row>
    <row r="21" spans="1:6" s="72" customFormat="1" ht="12.75">
      <c r="A21" s="93" t="s">
        <v>512</v>
      </c>
      <c r="B21" s="22" t="s">
        <v>1005</v>
      </c>
      <c r="C21" s="16"/>
      <c r="D21" s="31"/>
      <c r="E21" s="21"/>
      <c r="F21" s="91"/>
    </row>
    <row r="22" spans="1:6" s="72" customFormat="1" ht="12.75">
      <c r="A22" s="93" t="s">
        <v>513</v>
      </c>
      <c r="B22" s="17" t="s">
        <v>1006</v>
      </c>
      <c r="C22" s="16" t="s">
        <v>736</v>
      </c>
      <c r="D22" s="31">
        <v>225</v>
      </c>
      <c r="E22" s="21"/>
      <c r="F22" s="91"/>
    </row>
    <row r="23" spans="1:6" s="72" customFormat="1" ht="12.75">
      <c r="A23" s="93" t="s">
        <v>514</v>
      </c>
      <c r="B23" s="17" t="s">
        <v>1007</v>
      </c>
      <c r="C23" s="16" t="s">
        <v>736</v>
      </c>
      <c r="D23" s="31">
        <v>362</v>
      </c>
      <c r="E23" s="21"/>
      <c r="F23" s="91"/>
    </row>
    <row r="24" spans="1:6" s="72" customFormat="1" ht="12.75">
      <c r="A24" s="94">
        <v>2</v>
      </c>
      <c r="B24" s="34" t="s">
        <v>924</v>
      </c>
      <c r="C24" s="16"/>
      <c r="D24" s="101"/>
      <c r="E24" s="21"/>
      <c r="F24" s="91"/>
    </row>
    <row r="25" spans="1:6" s="72" customFormat="1" ht="12.75">
      <c r="A25" s="93" t="s">
        <v>515</v>
      </c>
      <c r="B25" s="22" t="s">
        <v>925</v>
      </c>
      <c r="C25" s="16"/>
      <c r="D25" s="31"/>
      <c r="E25" s="21"/>
      <c r="F25" s="91"/>
    </row>
    <row r="26" spans="1:6" s="72" customFormat="1" ht="12.75">
      <c r="A26" s="93" t="s">
        <v>516</v>
      </c>
      <c r="B26" s="17" t="s">
        <v>926</v>
      </c>
      <c r="C26" s="16" t="s">
        <v>753</v>
      </c>
      <c r="D26" s="31">
        <v>0</v>
      </c>
      <c r="E26" s="21"/>
      <c r="F26" s="91"/>
    </row>
    <row r="27" spans="1:6" s="72" customFormat="1" ht="12.75">
      <c r="A27" s="93" t="s">
        <v>517</v>
      </c>
      <c r="B27" s="17" t="s">
        <v>927</v>
      </c>
      <c r="C27" s="16" t="s">
        <v>753</v>
      </c>
      <c r="D27" s="31">
        <v>0</v>
      </c>
      <c r="E27" s="21"/>
      <c r="F27" s="91"/>
    </row>
    <row r="28" spans="1:6" s="72" customFormat="1" ht="12.75">
      <c r="A28" s="93" t="s">
        <v>518</v>
      </c>
      <c r="B28" s="17" t="s">
        <v>928</v>
      </c>
      <c r="C28" s="16" t="s">
        <v>753</v>
      </c>
      <c r="D28" s="31">
        <v>760</v>
      </c>
      <c r="E28" s="21"/>
      <c r="F28" s="91"/>
    </row>
    <row r="29" spans="1:6" s="72" customFormat="1" ht="12.75">
      <c r="A29" s="93" t="s">
        <v>519</v>
      </c>
      <c r="B29" s="17" t="s">
        <v>929</v>
      </c>
      <c r="C29" s="16" t="s">
        <v>753</v>
      </c>
      <c r="D29" s="31">
        <v>760</v>
      </c>
      <c r="E29" s="21"/>
      <c r="F29" s="91"/>
    </row>
    <row r="30" spans="1:6" s="72" customFormat="1" ht="12.75">
      <c r="A30" s="93" t="s">
        <v>520</v>
      </c>
      <c r="B30" s="17" t="s">
        <v>930</v>
      </c>
      <c r="C30" s="16" t="s">
        <v>723</v>
      </c>
      <c r="D30" s="31">
        <v>304</v>
      </c>
      <c r="E30" s="21"/>
      <c r="F30" s="91"/>
    </row>
    <row r="31" spans="1:6" s="72" customFormat="1" ht="12.75">
      <c r="A31" s="93" t="s">
        <v>521</v>
      </c>
      <c r="B31" s="22" t="s">
        <v>931</v>
      </c>
      <c r="C31" s="16"/>
      <c r="D31" s="31"/>
      <c r="E31" s="21"/>
      <c r="F31" s="91"/>
    </row>
    <row r="32" spans="1:6" s="72" customFormat="1" ht="12.75">
      <c r="A32" s="93" t="s">
        <v>522</v>
      </c>
      <c r="B32" s="17" t="s">
        <v>932</v>
      </c>
      <c r="C32" s="16" t="s">
        <v>753</v>
      </c>
      <c r="D32" s="31">
        <v>25</v>
      </c>
      <c r="E32" s="21"/>
      <c r="F32" s="91"/>
    </row>
    <row r="33" spans="1:6" s="72" customFormat="1" ht="12.75">
      <c r="A33" s="93" t="s">
        <v>523</v>
      </c>
      <c r="B33" s="17" t="s">
        <v>933</v>
      </c>
      <c r="C33" s="16" t="s">
        <v>753</v>
      </c>
      <c r="D33" s="31">
        <v>25</v>
      </c>
      <c r="E33" s="21"/>
      <c r="F33" s="91"/>
    </row>
    <row r="34" spans="1:6" s="72" customFormat="1" ht="12.75">
      <c r="A34" s="93" t="s">
        <v>524</v>
      </c>
      <c r="B34" s="17" t="s">
        <v>934</v>
      </c>
      <c r="C34" s="16" t="s">
        <v>723</v>
      </c>
      <c r="D34" s="31">
        <v>7.5</v>
      </c>
      <c r="E34" s="21"/>
      <c r="F34" s="91"/>
    </row>
    <row r="35" spans="1:6" s="72" customFormat="1" ht="12.75">
      <c r="A35" s="93" t="s">
        <v>525</v>
      </c>
      <c r="B35" s="22" t="s">
        <v>1011</v>
      </c>
      <c r="C35" s="16"/>
      <c r="D35" s="31"/>
      <c r="E35" s="21"/>
      <c r="F35" s="91"/>
    </row>
    <row r="36" spans="1:6" s="72" customFormat="1" ht="12.75">
      <c r="A36" s="93" t="s">
        <v>526</v>
      </c>
      <c r="B36" s="17" t="s">
        <v>1012</v>
      </c>
      <c r="C36" s="16" t="s">
        <v>753</v>
      </c>
      <c r="D36" s="31">
        <v>110</v>
      </c>
      <c r="E36" s="21"/>
      <c r="F36" s="91"/>
    </row>
    <row r="37" spans="1:6" s="72" customFormat="1" ht="12.75">
      <c r="A37" s="93" t="s">
        <v>527</v>
      </c>
      <c r="B37" s="17" t="s">
        <v>937</v>
      </c>
      <c r="C37" s="16" t="s">
        <v>753</v>
      </c>
      <c r="D37" s="31">
        <v>110</v>
      </c>
      <c r="E37" s="21"/>
      <c r="F37" s="91"/>
    </row>
    <row r="38" spans="1:6" s="72" customFormat="1" ht="12.75">
      <c r="A38" s="93" t="s">
        <v>528</v>
      </c>
      <c r="B38" s="17" t="s">
        <v>938</v>
      </c>
      <c r="C38" s="16" t="s">
        <v>753</v>
      </c>
      <c r="D38" s="31">
        <v>110</v>
      </c>
      <c r="E38" s="21"/>
      <c r="F38" s="91"/>
    </row>
    <row r="39" spans="1:6" s="72" customFormat="1" ht="12.75">
      <c r="A39" s="93" t="s">
        <v>529</v>
      </c>
      <c r="B39" s="17" t="s">
        <v>1013</v>
      </c>
      <c r="C39" s="16" t="s">
        <v>723</v>
      </c>
      <c r="D39" s="31">
        <v>33</v>
      </c>
      <c r="E39" s="21"/>
      <c r="F39" s="91"/>
    </row>
    <row r="40" spans="1:6" s="72" customFormat="1" ht="12.75">
      <c r="A40" s="93" t="s">
        <v>530</v>
      </c>
      <c r="B40" s="22" t="s">
        <v>1014</v>
      </c>
      <c r="C40" s="16"/>
      <c r="D40" s="31"/>
      <c r="E40" s="21"/>
      <c r="F40" s="91"/>
    </row>
    <row r="41" spans="1:6" s="72" customFormat="1" ht="12.75">
      <c r="A41" s="93" t="s">
        <v>531</v>
      </c>
      <c r="B41" s="17" t="s">
        <v>1015</v>
      </c>
      <c r="C41" s="16" t="s">
        <v>753</v>
      </c>
      <c r="D41" s="31">
        <v>5</v>
      </c>
      <c r="E41" s="21"/>
      <c r="F41" s="91"/>
    </row>
    <row r="42" spans="1:6" s="72" customFormat="1" ht="12.75">
      <c r="A42" s="93" t="s">
        <v>532</v>
      </c>
      <c r="B42" s="17" t="s">
        <v>1013</v>
      </c>
      <c r="C42" s="16" t="s">
        <v>723</v>
      </c>
      <c r="D42" s="31">
        <v>1.5</v>
      </c>
      <c r="E42" s="21"/>
      <c r="F42" s="91"/>
    </row>
    <row r="43" spans="1:6" s="72" customFormat="1" ht="12.75">
      <c r="A43" s="93" t="s">
        <v>533</v>
      </c>
      <c r="B43" s="24" t="s">
        <v>940</v>
      </c>
      <c r="C43" s="16"/>
      <c r="D43" s="31"/>
      <c r="E43" s="21"/>
      <c r="F43" s="91"/>
    </row>
    <row r="44" spans="1:6" s="72" customFormat="1" ht="12.75">
      <c r="A44" s="93" t="s">
        <v>534</v>
      </c>
      <c r="B44" s="17" t="s">
        <v>941</v>
      </c>
      <c r="C44" s="16" t="s">
        <v>753</v>
      </c>
      <c r="D44" s="31">
        <v>90</v>
      </c>
      <c r="E44" s="21"/>
      <c r="F44" s="91"/>
    </row>
    <row r="45" spans="1:6" s="72" customFormat="1" ht="12.75">
      <c r="A45" s="93" t="s">
        <v>535</v>
      </c>
      <c r="B45" s="22" t="s">
        <v>944</v>
      </c>
      <c r="C45" s="16"/>
      <c r="D45" s="31"/>
      <c r="E45" s="21"/>
      <c r="F45" s="91"/>
    </row>
    <row r="46" spans="1:6" s="72" customFormat="1" ht="12.75">
      <c r="A46" s="93" t="s">
        <v>536</v>
      </c>
      <c r="B46" s="17" t="s">
        <v>537</v>
      </c>
      <c r="C46" s="16" t="s">
        <v>753</v>
      </c>
      <c r="D46" s="31">
        <v>785</v>
      </c>
      <c r="E46" s="21"/>
      <c r="F46" s="91"/>
    </row>
    <row r="47" spans="1:6" s="72" customFormat="1" ht="12.75">
      <c r="A47" s="93" t="s">
        <v>538</v>
      </c>
      <c r="B47" s="17" t="s">
        <v>946</v>
      </c>
      <c r="C47" s="16" t="s">
        <v>723</v>
      </c>
      <c r="D47" s="31">
        <v>360</v>
      </c>
      <c r="E47" s="21"/>
      <c r="F47" s="91"/>
    </row>
    <row r="48" spans="1:6" s="72" customFormat="1" ht="12.75">
      <c r="A48" s="94">
        <v>3</v>
      </c>
      <c r="B48" s="18" t="s">
        <v>947</v>
      </c>
      <c r="C48" s="16" t="s">
        <v>889</v>
      </c>
      <c r="D48" s="31">
        <v>1</v>
      </c>
      <c r="E48" s="21"/>
      <c r="F48" s="91"/>
    </row>
    <row r="49" spans="1:6" s="72" customFormat="1" ht="12.75">
      <c r="A49" s="95"/>
      <c r="B49" s="32" t="s">
        <v>1017</v>
      </c>
      <c r="C49" s="25"/>
      <c r="D49" s="104"/>
      <c r="E49" s="26"/>
      <c r="F49" s="96"/>
    </row>
    <row r="50" spans="1:6" s="72" customFormat="1" ht="25.5">
      <c r="A50" s="89">
        <v>1</v>
      </c>
      <c r="B50" s="18" t="s">
        <v>1018</v>
      </c>
      <c r="C50" s="16"/>
      <c r="D50" s="105"/>
      <c r="E50" s="21"/>
      <c r="F50" s="91"/>
    </row>
    <row r="51" spans="1:6" s="72" customFormat="1" ht="12.75">
      <c r="A51" s="93" t="s">
        <v>506</v>
      </c>
      <c r="B51" s="23" t="s">
        <v>1019</v>
      </c>
      <c r="C51" s="16"/>
      <c r="D51" s="101"/>
      <c r="E51" s="21"/>
      <c r="F51" s="91"/>
    </row>
    <row r="52" spans="1:6" s="72" customFormat="1" ht="12.75">
      <c r="A52" s="93" t="s">
        <v>507</v>
      </c>
      <c r="B52" s="30" t="s">
        <v>1020</v>
      </c>
      <c r="C52" s="16" t="s">
        <v>736</v>
      </c>
      <c r="D52" s="31">
        <v>107</v>
      </c>
      <c r="E52" s="21"/>
      <c r="F52" s="91"/>
    </row>
    <row r="53" spans="1:6" s="72" customFormat="1" ht="12.75">
      <c r="A53" s="93" t="s">
        <v>539</v>
      </c>
      <c r="B53" s="30" t="s">
        <v>1021</v>
      </c>
      <c r="C53" s="16" t="s">
        <v>736</v>
      </c>
      <c r="D53" s="31">
        <v>70</v>
      </c>
      <c r="E53" s="21"/>
      <c r="F53" s="91"/>
    </row>
    <row r="54" spans="1:6" s="72" customFormat="1" ht="25.5">
      <c r="A54" s="89">
        <v>2</v>
      </c>
      <c r="B54" s="18" t="s">
        <v>540</v>
      </c>
      <c r="C54" s="16"/>
      <c r="D54" s="106"/>
      <c r="E54" s="21"/>
      <c r="F54" s="91"/>
    </row>
    <row r="55" spans="1:6" s="72" customFormat="1" ht="12.75">
      <c r="A55" s="93" t="s">
        <v>515</v>
      </c>
      <c r="B55" s="23" t="s">
        <v>1060</v>
      </c>
      <c r="C55" s="16"/>
      <c r="D55" s="106"/>
      <c r="E55" s="21"/>
      <c r="F55" s="91"/>
    </row>
    <row r="56" spans="1:6" s="72" customFormat="1" ht="12.75">
      <c r="A56" s="93" t="s">
        <v>516</v>
      </c>
      <c r="B56" s="2" t="s">
        <v>1022</v>
      </c>
      <c r="C56" s="16" t="s">
        <v>736</v>
      </c>
      <c r="D56" s="31">
        <v>185</v>
      </c>
      <c r="E56" s="21"/>
      <c r="F56" s="91"/>
    </row>
    <row r="57" spans="1:6" s="72" customFormat="1" ht="25.5">
      <c r="A57" s="97">
        <v>3</v>
      </c>
      <c r="B57" s="18" t="s">
        <v>892</v>
      </c>
      <c r="C57" s="16"/>
      <c r="D57" s="31"/>
      <c r="E57" s="21"/>
      <c r="F57" s="91"/>
    </row>
    <row r="58" spans="1:6" s="72" customFormat="1" ht="12.75">
      <c r="A58" s="98" t="s">
        <v>541</v>
      </c>
      <c r="B58" s="23" t="s">
        <v>1023</v>
      </c>
      <c r="C58" s="16"/>
      <c r="D58" s="31"/>
      <c r="E58" s="21"/>
      <c r="F58" s="91"/>
    </row>
    <row r="59" spans="1:6" s="72" customFormat="1" ht="12.75">
      <c r="A59" s="93" t="s">
        <v>542</v>
      </c>
      <c r="B59" s="35" t="s">
        <v>894</v>
      </c>
      <c r="C59" s="16" t="s">
        <v>889</v>
      </c>
      <c r="D59" s="31">
        <v>1</v>
      </c>
      <c r="E59" s="21"/>
      <c r="F59" s="91"/>
    </row>
    <row r="60" spans="1:6" s="72" customFormat="1" ht="25.5">
      <c r="A60" s="97">
        <v>4</v>
      </c>
      <c r="B60" s="18" t="s">
        <v>543</v>
      </c>
      <c r="C60" s="16"/>
      <c r="D60" s="31"/>
      <c r="E60" s="21"/>
      <c r="F60" s="91"/>
    </row>
    <row r="61" spans="1:6" s="72" customFormat="1" ht="12.75">
      <c r="A61" s="93" t="s">
        <v>544</v>
      </c>
      <c r="B61" s="23" t="s">
        <v>545</v>
      </c>
      <c r="C61" s="16"/>
      <c r="D61" s="31"/>
      <c r="E61" s="21"/>
      <c r="F61" s="91"/>
    </row>
    <row r="62" spans="1:6" s="72" customFormat="1" ht="12.75">
      <c r="A62" s="93" t="s">
        <v>546</v>
      </c>
      <c r="B62" s="30" t="s">
        <v>894</v>
      </c>
      <c r="C62" s="16" t="s">
        <v>889</v>
      </c>
      <c r="D62" s="31">
        <v>5</v>
      </c>
      <c r="E62" s="21"/>
      <c r="F62" s="91"/>
    </row>
    <row r="63" spans="1:6" s="72" customFormat="1" ht="12.75">
      <c r="A63" s="97">
        <v>5</v>
      </c>
      <c r="B63" s="18" t="s">
        <v>547</v>
      </c>
      <c r="C63" s="16"/>
      <c r="D63" s="31"/>
      <c r="E63" s="21"/>
      <c r="F63" s="91"/>
    </row>
    <row r="64" spans="1:6" s="72" customFormat="1" ht="12.75">
      <c r="A64" s="93" t="s">
        <v>548</v>
      </c>
      <c r="B64" s="23" t="s">
        <v>549</v>
      </c>
      <c r="C64" s="16"/>
      <c r="D64" s="31"/>
      <c r="E64" s="21"/>
      <c r="F64" s="91"/>
    </row>
    <row r="65" spans="1:6" s="72" customFormat="1" ht="25.5">
      <c r="A65" s="93" t="s">
        <v>550</v>
      </c>
      <c r="B65" s="38" t="s">
        <v>551</v>
      </c>
      <c r="C65" s="16" t="s">
        <v>889</v>
      </c>
      <c r="D65" s="31">
        <v>2</v>
      </c>
      <c r="E65" s="21"/>
      <c r="F65" s="91"/>
    </row>
    <row r="66" spans="1:6" s="72" customFormat="1" ht="12.75">
      <c r="A66" s="93" t="s">
        <v>552</v>
      </c>
      <c r="B66" s="23" t="s">
        <v>553</v>
      </c>
      <c r="C66" s="16"/>
      <c r="D66" s="31"/>
      <c r="E66" s="21"/>
      <c r="F66" s="91"/>
    </row>
    <row r="67" spans="1:6" s="72" customFormat="1" ht="25.5">
      <c r="A67" s="93" t="s">
        <v>554</v>
      </c>
      <c r="B67" s="38" t="s">
        <v>555</v>
      </c>
      <c r="C67" s="16" t="s">
        <v>889</v>
      </c>
      <c r="D67" s="31">
        <v>3</v>
      </c>
      <c r="E67" s="21"/>
      <c r="F67" s="91"/>
    </row>
    <row r="68" spans="1:6" s="72" customFormat="1" ht="12.75">
      <c r="A68" s="97">
        <v>6</v>
      </c>
      <c r="B68" s="18" t="s">
        <v>1024</v>
      </c>
      <c r="C68" s="16"/>
      <c r="D68" s="31"/>
      <c r="E68" s="21"/>
      <c r="F68" s="91"/>
    </row>
    <row r="69" spans="1:6" s="72" customFormat="1" ht="12.75">
      <c r="A69" s="93" t="s">
        <v>556</v>
      </c>
      <c r="B69" s="23" t="s">
        <v>1027</v>
      </c>
      <c r="C69" s="16"/>
      <c r="D69" s="31"/>
      <c r="E69" s="21"/>
      <c r="F69" s="91"/>
    </row>
    <row r="70" spans="1:6" s="72" customFormat="1" ht="12.75">
      <c r="A70" s="93" t="s">
        <v>557</v>
      </c>
      <c r="B70" s="36" t="s">
        <v>1028</v>
      </c>
      <c r="C70" s="16" t="s">
        <v>735</v>
      </c>
      <c r="D70" s="31">
        <v>1</v>
      </c>
      <c r="E70" s="21"/>
      <c r="F70" s="91"/>
    </row>
    <row r="71" spans="1:6" s="72" customFormat="1" ht="12.75">
      <c r="A71" s="93" t="s">
        <v>558</v>
      </c>
      <c r="B71" s="23" t="s">
        <v>1032</v>
      </c>
      <c r="C71" s="16"/>
      <c r="D71" s="31"/>
      <c r="E71" s="21"/>
      <c r="F71" s="91"/>
    </row>
    <row r="72" spans="1:6" s="72" customFormat="1" ht="12.75">
      <c r="A72" s="93" t="s">
        <v>559</v>
      </c>
      <c r="B72" s="17" t="s">
        <v>1033</v>
      </c>
      <c r="C72" s="16" t="s">
        <v>735</v>
      </c>
      <c r="D72" s="31">
        <v>4</v>
      </c>
      <c r="E72" s="21"/>
      <c r="F72" s="91"/>
    </row>
    <row r="73" spans="1:6" s="72" customFormat="1" ht="12.75">
      <c r="A73" s="93" t="s">
        <v>560</v>
      </c>
      <c r="B73" s="23" t="s">
        <v>1036</v>
      </c>
      <c r="C73" s="16"/>
      <c r="D73" s="31"/>
      <c r="E73" s="21"/>
      <c r="F73" s="91"/>
    </row>
    <row r="74" spans="1:6" s="72" customFormat="1" ht="12.75">
      <c r="A74" s="93" t="s">
        <v>561</v>
      </c>
      <c r="B74" s="35" t="s">
        <v>562</v>
      </c>
      <c r="C74" s="16" t="s">
        <v>735</v>
      </c>
      <c r="D74" s="31">
        <v>1</v>
      </c>
      <c r="E74" s="21"/>
      <c r="F74" s="91"/>
    </row>
    <row r="75" spans="1:6" s="72" customFormat="1" ht="12.75">
      <c r="A75" s="93" t="s">
        <v>563</v>
      </c>
      <c r="B75" s="23" t="s">
        <v>1038</v>
      </c>
      <c r="C75" s="16"/>
      <c r="D75" s="31"/>
      <c r="E75" s="21"/>
      <c r="F75" s="91"/>
    </row>
    <row r="76" spans="1:6" s="72" customFormat="1" ht="38.25">
      <c r="A76" s="93" t="s">
        <v>564</v>
      </c>
      <c r="B76" s="99" t="s">
        <v>565</v>
      </c>
      <c r="C76" s="16" t="s">
        <v>889</v>
      </c>
      <c r="D76" s="31">
        <v>3</v>
      </c>
      <c r="E76" s="21"/>
      <c r="F76" s="91"/>
    </row>
    <row r="77" spans="1:6" s="72" customFormat="1" ht="38.25">
      <c r="A77" s="93" t="s">
        <v>566</v>
      </c>
      <c r="B77" s="99" t="s">
        <v>1039</v>
      </c>
      <c r="C77" s="16" t="s">
        <v>889</v>
      </c>
      <c r="D77" s="31">
        <v>6</v>
      </c>
      <c r="E77" s="21"/>
      <c r="F77" s="91"/>
    </row>
    <row r="78" spans="1:6" s="72" customFormat="1" ht="38.25">
      <c r="A78" s="93" t="s">
        <v>567</v>
      </c>
      <c r="B78" s="99" t="s">
        <v>1040</v>
      </c>
      <c r="C78" s="16" t="s">
        <v>889</v>
      </c>
      <c r="D78" s="31">
        <v>1</v>
      </c>
      <c r="E78" s="21"/>
      <c r="F78" s="91"/>
    </row>
    <row r="79" spans="1:6" s="72" customFormat="1" ht="12.75">
      <c r="A79" s="89">
        <v>7</v>
      </c>
      <c r="B79" s="18" t="s">
        <v>1042</v>
      </c>
      <c r="C79" s="16"/>
      <c r="D79" s="31"/>
      <c r="E79" s="21"/>
      <c r="F79" s="91"/>
    </row>
    <row r="80" spans="1:6" s="72" customFormat="1" ht="12.75">
      <c r="A80" s="93" t="s">
        <v>568</v>
      </c>
      <c r="B80" s="23" t="s">
        <v>901</v>
      </c>
      <c r="C80" s="16"/>
      <c r="D80" s="31"/>
      <c r="E80" s="21"/>
      <c r="F80" s="91"/>
    </row>
    <row r="81" spans="1:6" s="72" customFormat="1" ht="12.75">
      <c r="A81" s="93" t="s">
        <v>569</v>
      </c>
      <c r="B81" s="35" t="s">
        <v>570</v>
      </c>
      <c r="C81" s="16" t="s">
        <v>898</v>
      </c>
      <c r="D81" s="31">
        <v>1</v>
      </c>
      <c r="E81" s="21"/>
      <c r="F81" s="91"/>
    </row>
    <row r="82" spans="1:6" s="72" customFormat="1" ht="12.75">
      <c r="A82" s="93" t="s">
        <v>571</v>
      </c>
      <c r="B82" s="35" t="s">
        <v>572</v>
      </c>
      <c r="C82" s="16" t="s">
        <v>898</v>
      </c>
      <c r="D82" s="31">
        <v>1</v>
      </c>
      <c r="E82" s="21"/>
      <c r="F82" s="91"/>
    </row>
    <row r="83" spans="1:6" s="72" customFormat="1" ht="12.75">
      <c r="A83" s="93" t="s">
        <v>573</v>
      </c>
      <c r="B83" s="23" t="s">
        <v>1048</v>
      </c>
      <c r="C83" s="16"/>
      <c r="D83" s="31"/>
      <c r="E83" s="21"/>
      <c r="F83" s="91"/>
    </row>
    <row r="84" spans="1:6" s="72" customFormat="1" ht="12.75">
      <c r="A84" s="93" t="s">
        <v>574</v>
      </c>
      <c r="B84" s="35" t="s">
        <v>575</v>
      </c>
      <c r="C84" s="16" t="s">
        <v>898</v>
      </c>
      <c r="D84" s="31">
        <v>5</v>
      </c>
      <c r="E84" s="21"/>
      <c r="F84" s="91"/>
    </row>
    <row r="85" spans="1:6" s="72" customFormat="1" ht="12.75">
      <c r="A85" s="93" t="s">
        <v>576</v>
      </c>
      <c r="B85" s="35" t="s">
        <v>577</v>
      </c>
      <c r="C85" s="16" t="s">
        <v>898</v>
      </c>
      <c r="D85" s="31">
        <v>6</v>
      </c>
      <c r="E85" s="21"/>
      <c r="F85" s="91"/>
    </row>
    <row r="86" spans="1:6" s="72" customFormat="1" ht="12.75">
      <c r="A86" s="93" t="s">
        <v>578</v>
      </c>
      <c r="B86" s="35" t="s">
        <v>1049</v>
      </c>
      <c r="C86" s="16" t="s">
        <v>898</v>
      </c>
      <c r="D86" s="31">
        <v>2</v>
      </c>
      <c r="E86" s="21"/>
      <c r="F86" s="91"/>
    </row>
    <row r="87" spans="1:6" s="72" customFormat="1" ht="12.75">
      <c r="A87" s="93" t="s">
        <v>579</v>
      </c>
      <c r="B87" s="23" t="s">
        <v>1034</v>
      </c>
      <c r="C87" s="16"/>
      <c r="D87" s="31"/>
      <c r="E87" s="21"/>
      <c r="F87" s="91"/>
    </row>
    <row r="88" spans="1:6" s="72" customFormat="1" ht="12.75">
      <c r="A88" s="93" t="s">
        <v>580</v>
      </c>
      <c r="B88" s="17" t="s">
        <v>1051</v>
      </c>
      <c r="C88" s="16" t="s">
        <v>898</v>
      </c>
      <c r="D88" s="31">
        <v>4</v>
      </c>
      <c r="E88" s="21"/>
      <c r="F88" s="91"/>
    </row>
    <row r="89" spans="1:6" s="72" customFormat="1" ht="12.75">
      <c r="A89" s="93" t="s">
        <v>581</v>
      </c>
      <c r="B89" s="17" t="s">
        <v>582</v>
      </c>
      <c r="C89" s="16" t="s">
        <v>898</v>
      </c>
      <c r="D89" s="31">
        <v>2</v>
      </c>
      <c r="E89" s="21"/>
      <c r="F89" s="91"/>
    </row>
    <row r="90" spans="1:6" s="72" customFormat="1" ht="12.75">
      <c r="A90" s="93" t="s">
        <v>583</v>
      </c>
      <c r="B90" s="23" t="s">
        <v>896</v>
      </c>
      <c r="C90" s="16"/>
      <c r="D90" s="31"/>
      <c r="E90" s="21"/>
      <c r="F90" s="91"/>
    </row>
    <row r="91" spans="1:6" s="72" customFormat="1" ht="12.75">
      <c r="A91" s="93" t="s">
        <v>584</v>
      </c>
      <c r="B91" s="17" t="s">
        <v>1053</v>
      </c>
      <c r="C91" s="16" t="s">
        <v>898</v>
      </c>
      <c r="D91" s="31">
        <v>3</v>
      </c>
      <c r="E91" s="21"/>
      <c r="F91" s="91"/>
    </row>
    <row r="92" spans="1:6" s="72" customFormat="1" ht="12.75">
      <c r="A92" s="93" t="s">
        <v>585</v>
      </c>
      <c r="B92" s="17" t="s">
        <v>586</v>
      </c>
      <c r="C92" s="16" t="s">
        <v>898</v>
      </c>
      <c r="D92" s="31">
        <v>1</v>
      </c>
      <c r="E92" s="21"/>
      <c r="F92" s="91"/>
    </row>
    <row r="93" spans="1:6" s="72" customFormat="1" ht="12.75">
      <c r="A93" s="94">
        <v>8</v>
      </c>
      <c r="B93" s="18" t="s">
        <v>909</v>
      </c>
      <c r="C93" s="16"/>
      <c r="D93" s="31"/>
      <c r="E93" s="21"/>
      <c r="F93" s="91"/>
    </row>
    <row r="94" spans="1:6" s="72" customFormat="1" ht="12.75">
      <c r="A94" s="93" t="s">
        <v>587</v>
      </c>
      <c r="B94" s="23" t="s">
        <v>1056</v>
      </c>
      <c r="C94" s="16"/>
      <c r="D94" s="31"/>
      <c r="E94" s="21"/>
      <c r="F94" s="91"/>
    </row>
    <row r="95" spans="1:6" s="72" customFormat="1" ht="12.75">
      <c r="A95" s="93" t="s">
        <v>588</v>
      </c>
      <c r="B95" s="17" t="s">
        <v>1057</v>
      </c>
      <c r="C95" s="16" t="s">
        <v>912</v>
      </c>
      <c r="D95" s="31">
        <v>12</v>
      </c>
      <c r="E95" s="21"/>
      <c r="F95" s="91"/>
    </row>
    <row r="96" spans="1:6" s="72" customFormat="1" ht="12.75">
      <c r="A96" s="93" t="s">
        <v>589</v>
      </c>
      <c r="B96" s="17" t="s">
        <v>914</v>
      </c>
      <c r="C96" s="16" t="s">
        <v>912</v>
      </c>
      <c r="D96" s="31">
        <v>1</v>
      </c>
      <c r="E96" s="21"/>
      <c r="F96" s="91"/>
    </row>
    <row r="97" spans="1:6" s="72" customFormat="1" ht="12.75">
      <c r="A97" s="93" t="s">
        <v>590</v>
      </c>
      <c r="B97" s="17" t="s">
        <v>915</v>
      </c>
      <c r="C97" s="16" t="s">
        <v>912</v>
      </c>
      <c r="D97" s="31">
        <v>10</v>
      </c>
      <c r="E97" s="21"/>
      <c r="F97" s="91"/>
    </row>
    <row r="98" spans="1:6" s="72" customFormat="1" ht="12.75">
      <c r="A98" s="93" t="s">
        <v>591</v>
      </c>
      <c r="B98" s="17" t="s">
        <v>916</v>
      </c>
      <c r="C98" s="16" t="s">
        <v>912</v>
      </c>
      <c r="D98" s="31">
        <v>15</v>
      </c>
      <c r="E98" s="21"/>
      <c r="F98" s="91"/>
    </row>
    <row r="99" spans="1:6" s="72" customFormat="1" ht="12.75">
      <c r="A99" s="94">
        <v>9</v>
      </c>
      <c r="B99" s="18" t="s">
        <v>947</v>
      </c>
      <c r="C99" s="16" t="s">
        <v>889</v>
      </c>
      <c r="D99" s="31">
        <v>1</v>
      </c>
      <c r="E99" s="21"/>
      <c r="F99" s="91"/>
    </row>
    <row r="100" spans="1:6" s="72" customFormat="1" ht="12.75">
      <c r="A100" s="95"/>
      <c r="B100" s="32" t="s">
        <v>1058</v>
      </c>
      <c r="C100" s="25"/>
      <c r="D100" s="104"/>
      <c r="E100" s="26"/>
      <c r="F100" s="96"/>
    </row>
    <row r="101" spans="1:6" s="72" customFormat="1" ht="38.25">
      <c r="A101" s="100">
        <v>1</v>
      </c>
      <c r="B101" s="18" t="s">
        <v>1077</v>
      </c>
      <c r="C101" s="16"/>
      <c r="D101" s="101"/>
      <c r="E101" s="21"/>
      <c r="F101" s="91"/>
    </row>
    <row r="102" spans="1:6" s="72" customFormat="1" ht="12.75">
      <c r="A102" s="93" t="s">
        <v>506</v>
      </c>
      <c r="B102" s="23" t="s">
        <v>881</v>
      </c>
      <c r="C102" s="16"/>
      <c r="D102" s="101"/>
      <c r="E102" s="21"/>
      <c r="F102" s="91"/>
    </row>
    <row r="103" spans="1:6" s="72" customFormat="1" ht="12.75">
      <c r="A103" s="93" t="s">
        <v>592</v>
      </c>
      <c r="B103" s="30" t="s">
        <v>882</v>
      </c>
      <c r="C103" s="16" t="s">
        <v>736</v>
      </c>
      <c r="D103" s="31">
        <v>120</v>
      </c>
      <c r="E103" s="21"/>
      <c r="F103" s="91"/>
    </row>
    <row r="104" spans="1:6" s="72" customFormat="1" ht="12.75">
      <c r="A104" s="93" t="s">
        <v>508</v>
      </c>
      <c r="B104" s="23" t="s">
        <v>1059</v>
      </c>
      <c r="C104" s="16"/>
      <c r="D104" s="31"/>
      <c r="E104" s="21"/>
      <c r="F104" s="91"/>
    </row>
    <row r="105" spans="1:6" s="72" customFormat="1" ht="12.75">
      <c r="A105" s="93" t="s">
        <v>509</v>
      </c>
      <c r="B105" s="30" t="s">
        <v>883</v>
      </c>
      <c r="C105" s="16" t="s">
        <v>736</v>
      </c>
      <c r="D105" s="31">
        <v>105</v>
      </c>
      <c r="E105" s="21"/>
      <c r="F105" s="91"/>
    </row>
    <row r="106" spans="1:6" s="72" customFormat="1" ht="25.5">
      <c r="A106" s="97">
        <v>3</v>
      </c>
      <c r="B106" s="18" t="s">
        <v>886</v>
      </c>
      <c r="C106" s="16"/>
      <c r="D106" s="31"/>
      <c r="E106" s="21"/>
      <c r="F106" s="91"/>
    </row>
    <row r="107" spans="1:6" s="72" customFormat="1" ht="12.75">
      <c r="A107" s="98" t="s">
        <v>541</v>
      </c>
      <c r="B107" s="23" t="s">
        <v>887</v>
      </c>
      <c r="C107" s="16"/>
      <c r="D107" s="31"/>
      <c r="E107" s="21"/>
      <c r="F107" s="91"/>
    </row>
    <row r="108" spans="1:6" s="72" customFormat="1" ht="12.75">
      <c r="A108" s="93" t="s">
        <v>542</v>
      </c>
      <c r="B108" s="30" t="s">
        <v>1061</v>
      </c>
      <c r="C108" s="16" t="s">
        <v>889</v>
      </c>
      <c r="D108" s="31">
        <v>1</v>
      </c>
      <c r="E108" s="21"/>
      <c r="F108" s="91"/>
    </row>
    <row r="109" spans="1:6" s="72" customFormat="1" ht="12.75">
      <c r="A109" s="93" t="s">
        <v>593</v>
      </c>
      <c r="B109" s="30" t="s">
        <v>890</v>
      </c>
      <c r="C109" s="16" t="s">
        <v>889</v>
      </c>
      <c r="D109" s="31">
        <v>10</v>
      </c>
      <c r="E109" s="21"/>
      <c r="F109" s="91"/>
    </row>
    <row r="110" spans="1:6" s="72" customFormat="1" ht="12.75">
      <c r="A110" s="93" t="s">
        <v>594</v>
      </c>
      <c r="B110" s="30" t="s">
        <v>894</v>
      </c>
      <c r="C110" s="16" t="s">
        <v>889</v>
      </c>
      <c r="D110" s="31">
        <v>3</v>
      </c>
      <c r="E110" s="21"/>
      <c r="F110" s="91"/>
    </row>
    <row r="111" spans="1:6" s="72" customFormat="1" ht="12.75">
      <c r="A111" s="93" t="s">
        <v>595</v>
      </c>
      <c r="B111" s="30" t="s">
        <v>1062</v>
      </c>
      <c r="C111" s="16" t="s">
        <v>889</v>
      </c>
      <c r="D111" s="31">
        <v>1</v>
      </c>
      <c r="E111" s="21"/>
      <c r="F111" s="91"/>
    </row>
    <row r="112" spans="1:6" s="72" customFormat="1" ht="12.75">
      <c r="A112" s="94">
        <v>5</v>
      </c>
      <c r="B112" s="18" t="s">
        <v>895</v>
      </c>
      <c r="C112" s="16"/>
      <c r="D112" s="31"/>
      <c r="E112" s="21"/>
      <c r="F112" s="91"/>
    </row>
    <row r="113" spans="1:6" s="72" customFormat="1" ht="12.75">
      <c r="A113" s="98" t="s">
        <v>548</v>
      </c>
      <c r="B113" s="23" t="s">
        <v>896</v>
      </c>
      <c r="C113" s="16"/>
      <c r="D113" s="31"/>
      <c r="E113" s="21"/>
      <c r="F113" s="91"/>
    </row>
    <row r="114" spans="1:6" s="72" customFormat="1" ht="12.75">
      <c r="A114" s="98" t="s">
        <v>550</v>
      </c>
      <c r="B114" s="30" t="s">
        <v>1066</v>
      </c>
      <c r="C114" s="16" t="s">
        <v>898</v>
      </c>
      <c r="D114" s="31">
        <v>2</v>
      </c>
      <c r="E114" s="21"/>
      <c r="F114" s="91"/>
    </row>
    <row r="115" spans="1:6" s="72" customFormat="1" ht="12.75">
      <c r="A115" s="98" t="s">
        <v>596</v>
      </c>
      <c r="B115" s="30" t="s">
        <v>897</v>
      </c>
      <c r="C115" s="16" t="s">
        <v>898</v>
      </c>
      <c r="D115" s="31">
        <v>1</v>
      </c>
      <c r="E115" s="21"/>
      <c r="F115" s="91"/>
    </row>
    <row r="116" spans="1:6" s="72" customFormat="1" ht="12.75">
      <c r="A116" s="98" t="s">
        <v>597</v>
      </c>
      <c r="B116" s="23" t="s">
        <v>598</v>
      </c>
      <c r="C116" s="16"/>
      <c r="D116" s="31"/>
      <c r="E116" s="21"/>
      <c r="F116" s="91"/>
    </row>
    <row r="117" spans="1:6" s="72" customFormat="1" ht="12.75">
      <c r="A117" s="98" t="s">
        <v>599</v>
      </c>
      <c r="B117" s="30" t="s">
        <v>600</v>
      </c>
      <c r="C117" s="16" t="s">
        <v>898</v>
      </c>
      <c r="D117" s="31">
        <v>11</v>
      </c>
      <c r="E117" s="21"/>
      <c r="F117" s="91"/>
    </row>
    <row r="118" spans="1:6" s="72" customFormat="1" ht="25.5">
      <c r="A118" s="102" t="s">
        <v>556</v>
      </c>
      <c r="B118" s="23" t="s">
        <v>1074</v>
      </c>
      <c r="C118" s="16"/>
      <c r="D118" s="31"/>
      <c r="E118" s="21"/>
      <c r="F118" s="91"/>
    </row>
    <row r="119" spans="1:6" s="72" customFormat="1" ht="12.75">
      <c r="A119" s="102" t="s">
        <v>601</v>
      </c>
      <c r="B119" s="35" t="s">
        <v>1057</v>
      </c>
      <c r="C119" s="16" t="s">
        <v>912</v>
      </c>
      <c r="D119" s="31">
        <v>2</v>
      </c>
      <c r="E119" s="21"/>
      <c r="F119" s="91"/>
    </row>
    <row r="120" spans="1:6" s="72" customFormat="1" ht="12.75">
      <c r="A120" s="102" t="s">
        <v>602</v>
      </c>
      <c r="B120" s="35" t="s">
        <v>911</v>
      </c>
      <c r="C120" s="16" t="s">
        <v>912</v>
      </c>
      <c r="D120" s="31">
        <v>6</v>
      </c>
      <c r="E120" s="21"/>
      <c r="F120" s="91"/>
    </row>
    <row r="121" spans="1:6" s="72" customFormat="1" ht="12.75">
      <c r="A121" s="102" t="s">
        <v>603</v>
      </c>
      <c r="B121" s="35" t="s">
        <v>914</v>
      </c>
      <c r="C121" s="16" t="s">
        <v>912</v>
      </c>
      <c r="D121" s="31">
        <v>3</v>
      </c>
      <c r="E121" s="21"/>
      <c r="F121" s="91"/>
    </row>
    <row r="122" spans="1:6" s="72" customFormat="1" ht="12.75">
      <c r="A122" s="102" t="s">
        <v>604</v>
      </c>
      <c r="B122" s="35" t="s">
        <v>915</v>
      </c>
      <c r="C122" s="16" t="s">
        <v>912</v>
      </c>
      <c r="D122" s="31">
        <v>10</v>
      </c>
      <c r="E122" s="21"/>
      <c r="F122" s="91"/>
    </row>
    <row r="123" spans="1:6" s="72" customFormat="1" ht="12.75">
      <c r="A123" s="102" t="s">
        <v>605</v>
      </c>
      <c r="B123" s="35" t="s">
        <v>916</v>
      </c>
      <c r="C123" s="16" t="s">
        <v>912</v>
      </c>
      <c r="D123" s="31">
        <v>7</v>
      </c>
      <c r="E123" s="21"/>
      <c r="F123" s="91"/>
    </row>
    <row r="124" spans="1:6" s="72" customFormat="1" ht="12.75">
      <c r="A124" s="94">
        <v>7</v>
      </c>
      <c r="B124" s="18" t="s">
        <v>947</v>
      </c>
      <c r="C124" s="16" t="s">
        <v>889</v>
      </c>
      <c r="D124" s="31">
        <v>1</v>
      </c>
      <c r="E124" s="21"/>
      <c r="F124" s="91"/>
    </row>
    <row r="125" spans="1:6" s="72" customFormat="1" ht="12.75">
      <c r="A125" s="39"/>
      <c r="B125" s="40"/>
      <c r="C125" s="61" t="s">
        <v>38</v>
      </c>
      <c r="D125" s="149" t="s">
        <v>505</v>
      </c>
      <c r="E125" s="149"/>
      <c r="F125" s="56"/>
    </row>
    <row r="126" spans="1:6" s="72" customFormat="1" ht="12.75">
      <c r="A126" s="39"/>
      <c r="B126" s="40"/>
      <c r="C126" s="62" t="s">
        <v>39</v>
      </c>
      <c r="D126" s="147" t="s">
        <v>40</v>
      </c>
      <c r="E126" s="147"/>
      <c r="F126" s="56"/>
    </row>
    <row r="127" spans="1:6" s="72" customFormat="1" ht="12.75">
      <c r="A127" s="39"/>
      <c r="B127" s="40"/>
      <c r="C127" s="62" t="s">
        <v>41</v>
      </c>
      <c r="D127" s="147" t="s">
        <v>42</v>
      </c>
      <c r="E127" s="147"/>
      <c r="F127" s="56"/>
    </row>
    <row r="128" spans="1:6" s="72" customFormat="1" ht="12.75">
      <c r="A128" s="39"/>
      <c r="B128" s="40"/>
      <c r="C128" s="62" t="s">
        <v>43</v>
      </c>
      <c r="D128" s="147" t="s">
        <v>44</v>
      </c>
      <c r="E128" s="147"/>
      <c r="F128" s="56"/>
    </row>
    <row r="129" spans="1:6" s="72" customFormat="1" ht="12.75">
      <c r="A129" s="39"/>
      <c r="B129" s="40"/>
      <c r="C129" s="62"/>
      <c r="D129" s="148" t="s">
        <v>45</v>
      </c>
      <c r="E129" s="148"/>
      <c r="F129" s="56"/>
    </row>
    <row r="130" spans="1:2" s="121" customFormat="1" ht="12">
      <c r="A130" s="120"/>
      <c r="B130" s="121" t="s">
        <v>631</v>
      </c>
    </row>
    <row r="131" spans="1:2" s="121" customFormat="1" ht="12">
      <c r="A131" s="120"/>
      <c r="B131" s="122"/>
    </row>
    <row r="132" spans="1:3" s="121" customFormat="1" ht="12">
      <c r="A132" s="120"/>
      <c r="B132" s="121" t="s">
        <v>632</v>
      </c>
      <c r="C132" s="123"/>
    </row>
    <row r="133" spans="1:2" s="121" customFormat="1" ht="12">
      <c r="A133" s="120"/>
      <c r="B133" s="122"/>
    </row>
    <row r="134" spans="1:5" s="121" customFormat="1" ht="12">
      <c r="A134" s="120"/>
      <c r="B134" s="121" t="s">
        <v>633</v>
      </c>
      <c r="E134" s="121" t="s">
        <v>634</v>
      </c>
    </row>
    <row r="135" spans="1:2" s="121" customFormat="1" ht="12">
      <c r="A135" s="120"/>
      <c r="B135" s="124"/>
    </row>
    <row r="136" spans="1:5" s="121" customFormat="1" ht="12">
      <c r="A136" s="125" t="s">
        <v>635</v>
      </c>
      <c r="B136" s="124"/>
      <c r="C136" s="126"/>
      <c r="D136" s="126"/>
      <c r="E136" s="126"/>
    </row>
    <row r="137" spans="1:5" s="121" customFormat="1" ht="12">
      <c r="A137" s="125"/>
      <c r="B137" s="124"/>
      <c r="C137" s="126"/>
      <c r="D137" s="126"/>
      <c r="E137" s="126"/>
    </row>
    <row r="138" spans="1:5" s="121" customFormat="1" ht="12">
      <c r="A138" s="125" t="s">
        <v>636</v>
      </c>
      <c r="B138" s="124"/>
      <c r="C138" s="126"/>
      <c r="D138" s="126"/>
      <c r="E138" s="126"/>
    </row>
    <row r="139" spans="1:5" s="121" customFormat="1" ht="12">
      <c r="A139" s="125" t="s">
        <v>637</v>
      </c>
      <c r="B139" s="124"/>
      <c r="C139" s="126"/>
      <c r="D139" s="126"/>
      <c r="E139" s="126"/>
    </row>
    <row r="140" spans="1:6" s="121" customFormat="1" ht="12">
      <c r="A140" s="125" t="s">
        <v>638</v>
      </c>
      <c r="B140" s="124"/>
      <c r="C140" s="126"/>
      <c r="D140" s="126"/>
      <c r="E140" s="126"/>
      <c r="F140" s="127"/>
    </row>
    <row r="141" spans="1:5" s="132" customFormat="1" ht="12">
      <c r="A141" s="125" t="s">
        <v>639</v>
      </c>
      <c r="B141" s="128"/>
      <c r="C141" s="129"/>
      <c r="D141" s="130"/>
      <c r="E141" s="131"/>
    </row>
    <row r="142" s="132" customFormat="1" ht="12">
      <c r="A142" s="125" t="s">
        <v>640</v>
      </c>
    </row>
    <row r="143" spans="1:6" s="133" customFormat="1" ht="12">
      <c r="A143" s="125" t="s">
        <v>641</v>
      </c>
      <c r="B143" s="130"/>
      <c r="C143" s="132"/>
      <c r="D143" s="132"/>
      <c r="E143" s="132"/>
      <c r="F143" s="132"/>
    </row>
    <row r="144" spans="1:5" s="132" customFormat="1" ht="12">
      <c r="A144" s="125" t="s">
        <v>642</v>
      </c>
      <c r="B144" s="130"/>
      <c r="C144" s="129"/>
      <c r="D144" s="130"/>
      <c r="E144" s="131"/>
    </row>
    <row r="145" spans="1:6" s="134" customFormat="1" ht="12">
      <c r="A145" s="125" t="s">
        <v>1185</v>
      </c>
      <c r="B145" s="132"/>
      <c r="C145" s="132"/>
      <c r="D145" s="130"/>
      <c r="E145" s="131"/>
      <c r="F145" s="132"/>
    </row>
    <row r="146" spans="1:6" s="126" customFormat="1" ht="12">
      <c r="A146" s="125" t="s">
        <v>643</v>
      </c>
      <c r="B146" s="124"/>
      <c r="C146" s="135"/>
      <c r="D146" s="124"/>
      <c r="E146" s="131"/>
      <c r="F146" s="132"/>
    </row>
    <row r="147" spans="1:6" s="126" customFormat="1" ht="12">
      <c r="A147" s="125" t="s">
        <v>644</v>
      </c>
      <c r="B147" s="136"/>
      <c r="C147" s="137"/>
      <c r="D147" s="136"/>
      <c r="E147" s="138"/>
      <c r="F147" s="139"/>
    </row>
    <row r="148" spans="1:6" s="72" customFormat="1" ht="12.75">
      <c r="A148" s="39"/>
      <c r="B148" s="40"/>
      <c r="C148" s="41"/>
      <c r="D148" s="63"/>
      <c r="E148" s="57"/>
      <c r="F148" s="57"/>
    </row>
    <row r="149" spans="1:6" s="72" customFormat="1" ht="12.75">
      <c r="A149" s="39"/>
      <c r="B149" s="40"/>
      <c r="C149" s="41"/>
      <c r="D149" s="63"/>
      <c r="E149" s="57"/>
      <c r="F149" s="57"/>
    </row>
    <row r="150" spans="1:6" s="72" customFormat="1" ht="12.75">
      <c r="A150" s="39"/>
      <c r="B150" s="40"/>
      <c r="C150" s="41"/>
      <c r="D150" s="63"/>
      <c r="E150" s="57"/>
      <c r="F150" s="57"/>
    </row>
    <row r="151" spans="1:6" s="72" customFormat="1" ht="12.75">
      <c r="A151" s="39"/>
      <c r="B151" s="40"/>
      <c r="C151" s="41"/>
      <c r="D151" s="63"/>
      <c r="E151" s="57"/>
      <c r="F151" s="57"/>
    </row>
    <row r="152" spans="1:6" s="72" customFormat="1" ht="12.75">
      <c r="A152" s="39"/>
      <c r="B152" s="40"/>
      <c r="C152" s="41"/>
      <c r="D152" s="63"/>
      <c r="E152" s="57"/>
      <c r="F152" s="57"/>
    </row>
    <row r="153" spans="1:6" s="72" customFormat="1" ht="12.75">
      <c r="A153" s="39"/>
      <c r="B153" s="40"/>
      <c r="C153" s="41"/>
      <c r="D153" s="63"/>
      <c r="E153" s="57"/>
      <c r="F153" s="57"/>
    </row>
    <row r="154" spans="1:6" s="72" customFormat="1" ht="12.75">
      <c r="A154" s="39"/>
      <c r="B154" s="40"/>
      <c r="C154" s="41"/>
      <c r="D154" s="63"/>
      <c r="E154" s="57"/>
      <c r="F154" s="57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  <row r="201" ht="12.75">
      <c r="B201" s="40"/>
    </row>
    <row r="202" ht="12.75">
      <c r="B202" s="40"/>
    </row>
    <row r="203" ht="12.75">
      <c r="B203" s="40"/>
    </row>
    <row r="204" ht="12.75">
      <c r="B204" s="40"/>
    </row>
    <row r="205" ht="12.75">
      <c r="B205" s="40"/>
    </row>
    <row r="206" ht="12.75">
      <c r="B206" s="40"/>
    </row>
    <row r="207" ht="12.75">
      <c r="B207" s="40"/>
    </row>
    <row r="208" ht="12.75">
      <c r="B208" s="40"/>
    </row>
    <row r="209" ht="12.75">
      <c r="B209" s="40"/>
    </row>
    <row r="210" ht="12.75">
      <c r="B210" s="40"/>
    </row>
    <row r="211" ht="12.75">
      <c r="B211" s="40"/>
    </row>
    <row r="212" ht="12.75">
      <c r="B212" s="40"/>
    </row>
    <row r="213" ht="12.75">
      <c r="B213" s="40"/>
    </row>
    <row r="214" ht="12.75">
      <c r="B214" s="40"/>
    </row>
    <row r="215" ht="12.75">
      <c r="B215" s="40"/>
    </row>
    <row r="216" ht="12.75">
      <c r="B216" s="40"/>
    </row>
    <row r="217" ht="12.75">
      <c r="B217" s="40"/>
    </row>
    <row r="218" ht="12.75">
      <c r="B218" s="40"/>
    </row>
    <row r="219" ht="12.75">
      <c r="B219" s="40"/>
    </row>
    <row r="220" ht="12.75">
      <c r="B220" s="40"/>
    </row>
    <row r="221" ht="12.75">
      <c r="B221" s="40"/>
    </row>
    <row r="222" ht="12.75">
      <c r="B222" s="40"/>
    </row>
    <row r="223" ht="12.75">
      <c r="B223" s="40"/>
    </row>
    <row r="224" ht="12.75">
      <c r="B224" s="40"/>
    </row>
    <row r="225" ht="12.75">
      <c r="B225" s="40"/>
    </row>
    <row r="226" ht="12.75">
      <c r="B226" s="40"/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  <row r="231" ht="12.75">
      <c r="B231" s="40"/>
    </row>
    <row r="232" ht="12.75">
      <c r="B232" s="40"/>
    </row>
    <row r="233" ht="12.75">
      <c r="B233" s="40"/>
    </row>
    <row r="234" ht="12.75">
      <c r="B234" s="40"/>
    </row>
    <row r="235" ht="12.75">
      <c r="B235" s="40"/>
    </row>
    <row r="236" ht="12.75">
      <c r="B236" s="40"/>
    </row>
    <row r="237" ht="12.75">
      <c r="B237" s="40"/>
    </row>
    <row r="238" ht="12.75">
      <c r="B238" s="40"/>
    </row>
    <row r="239" ht="12.75">
      <c r="B239" s="40"/>
    </row>
    <row r="240" ht="12.75">
      <c r="B240" s="40"/>
    </row>
    <row r="241" ht="12.75">
      <c r="B241" s="40"/>
    </row>
    <row r="242" ht="12.75">
      <c r="B242" s="40"/>
    </row>
    <row r="243" ht="12.75">
      <c r="B243" s="40"/>
    </row>
    <row r="244" ht="12.75">
      <c r="B244" s="40"/>
    </row>
    <row r="245" ht="12.75">
      <c r="B245" s="40"/>
    </row>
    <row r="246" ht="12.75">
      <c r="B246" s="40"/>
    </row>
    <row r="247" ht="12.75">
      <c r="B247" s="40"/>
    </row>
    <row r="248" ht="12.75">
      <c r="B248" s="40"/>
    </row>
    <row r="249" ht="12.75">
      <c r="B249" s="40"/>
    </row>
    <row r="250" ht="12.75">
      <c r="B250" s="40"/>
    </row>
    <row r="251" ht="12.75">
      <c r="B251" s="40"/>
    </row>
    <row r="252" ht="12.75">
      <c r="B252" s="40"/>
    </row>
    <row r="253" ht="12.75">
      <c r="B253" s="40"/>
    </row>
    <row r="254" ht="12.75">
      <c r="B254" s="40"/>
    </row>
    <row r="255" ht="12.75">
      <c r="B255" s="40"/>
    </row>
    <row r="256" ht="12.75">
      <c r="B256" s="40"/>
    </row>
    <row r="257" ht="12.75">
      <c r="B257" s="40"/>
    </row>
    <row r="258" ht="12.75">
      <c r="B258" s="40"/>
    </row>
    <row r="259" ht="12.75">
      <c r="B259" s="40"/>
    </row>
    <row r="260" ht="12.75">
      <c r="B260" s="40"/>
    </row>
    <row r="261" ht="12.75">
      <c r="B261" s="40"/>
    </row>
    <row r="262" ht="12.75">
      <c r="B262" s="40"/>
    </row>
    <row r="263" ht="12.75">
      <c r="B263" s="40"/>
    </row>
    <row r="264" ht="12.75">
      <c r="B264" s="40"/>
    </row>
    <row r="265" ht="12.75">
      <c r="B265" s="40"/>
    </row>
    <row r="266" ht="12.75">
      <c r="B266" s="40"/>
    </row>
    <row r="267" ht="12.75">
      <c r="B267" s="40"/>
    </row>
    <row r="268" ht="12.75">
      <c r="B268" s="40"/>
    </row>
    <row r="269" ht="12.75">
      <c r="B269" s="40"/>
    </row>
    <row r="270" ht="12.75">
      <c r="B270" s="40"/>
    </row>
    <row r="271" ht="12.75">
      <c r="B271" s="40"/>
    </row>
    <row r="272" ht="12.75">
      <c r="B272" s="40"/>
    </row>
    <row r="273" ht="12.75">
      <c r="B273" s="40"/>
    </row>
    <row r="274" ht="12.75">
      <c r="B274" s="40"/>
    </row>
    <row r="275" ht="12.75">
      <c r="B275" s="40"/>
    </row>
    <row r="276" ht="12.75">
      <c r="B276" s="40"/>
    </row>
    <row r="277" ht="12.75">
      <c r="B277" s="40"/>
    </row>
    <row r="278" ht="12.75">
      <c r="B278" s="40"/>
    </row>
    <row r="279" ht="12.75">
      <c r="B279" s="40"/>
    </row>
    <row r="280" ht="12.75">
      <c r="B280" s="40"/>
    </row>
    <row r="281" ht="12.75">
      <c r="B281" s="40"/>
    </row>
    <row r="282" ht="12.75">
      <c r="B282" s="40"/>
    </row>
    <row r="283" ht="12.75">
      <c r="B283" s="40"/>
    </row>
    <row r="284" ht="12.75">
      <c r="B284" s="40"/>
    </row>
    <row r="285" ht="12.75">
      <c r="B285" s="40"/>
    </row>
    <row r="286" ht="12.75">
      <c r="B286" s="40"/>
    </row>
    <row r="287" ht="12.75">
      <c r="B287" s="40"/>
    </row>
    <row r="288" ht="12.75">
      <c r="B288" s="40"/>
    </row>
    <row r="289" ht="12.75">
      <c r="B289" s="40"/>
    </row>
    <row r="290" ht="12.75">
      <c r="B290" s="40"/>
    </row>
    <row r="291" ht="12.75">
      <c r="B291" s="40"/>
    </row>
    <row r="292" ht="12.75">
      <c r="B292" s="40"/>
    </row>
    <row r="293" ht="12.75">
      <c r="B293" s="40"/>
    </row>
    <row r="294" ht="12.75">
      <c r="B294" s="40"/>
    </row>
    <row r="295" ht="12.75">
      <c r="B295" s="40"/>
    </row>
    <row r="296" ht="12.75">
      <c r="B296" s="40"/>
    </row>
    <row r="297" ht="12.75">
      <c r="B297" s="40"/>
    </row>
    <row r="298" ht="12.75">
      <c r="B298" s="40"/>
    </row>
    <row r="299" ht="12.75">
      <c r="B299" s="40"/>
    </row>
    <row r="300" ht="12.75">
      <c r="B300" s="40"/>
    </row>
    <row r="301" ht="12.75">
      <c r="B301" s="40"/>
    </row>
    <row r="302" ht="12.75">
      <c r="B302" s="40"/>
    </row>
    <row r="303" ht="12.75">
      <c r="B303" s="40"/>
    </row>
    <row r="304" ht="12.75">
      <c r="B304" s="40"/>
    </row>
    <row r="305" ht="12.75">
      <c r="B305" s="40"/>
    </row>
    <row r="306" ht="12.75">
      <c r="B306" s="40"/>
    </row>
    <row r="307" ht="12.75">
      <c r="B307" s="40"/>
    </row>
    <row r="308" ht="12.75">
      <c r="B308" s="40"/>
    </row>
    <row r="309" ht="12.75">
      <c r="B309" s="40"/>
    </row>
    <row r="310" ht="12.75">
      <c r="B310" s="40"/>
    </row>
    <row r="311" ht="12.75">
      <c r="B311" s="40"/>
    </row>
    <row r="312" ht="12.75">
      <c r="B312" s="40"/>
    </row>
    <row r="313" ht="12.75">
      <c r="B313" s="40"/>
    </row>
    <row r="314" ht="12.75">
      <c r="B314" s="40"/>
    </row>
    <row r="315" ht="12.75">
      <c r="B315" s="40"/>
    </row>
    <row r="316" ht="12.75">
      <c r="B316" s="40"/>
    </row>
    <row r="317" ht="12.75">
      <c r="B317" s="40"/>
    </row>
    <row r="318" ht="12.75">
      <c r="B318" s="40"/>
    </row>
    <row r="319" ht="12.75">
      <c r="B319" s="40"/>
    </row>
    <row r="320" ht="12.75">
      <c r="B320" s="40"/>
    </row>
    <row r="321" ht="12.75">
      <c r="B321" s="40"/>
    </row>
    <row r="322" ht="12.75">
      <c r="B322" s="40"/>
    </row>
    <row r="323" ht="12.75">
      <c r="B323" s="40"/>
    </row>
    <row r="324" ht="12.75">
      <c r="B324" s="40"/>
    </row>
    <row r="325" ht="12.75">
      <c r="B325" s="40"/>
    </row>
    <row r="326" ht="12.75">
      <c r="B326" s="40"/>
    </row>
    <row r="327" ht="12.75">
      <c r="B327" s="40"/>
    </row>
    <row r="328" ht="12.75">
      <c r="B328" s="40"/>
    </row>
    <row r="329" ht="12.75">
      <c r="B329" s="40"/>
    </row>
    <row r="330" ht="12.75">
      <c r="B330" s="40"/>
    </row>
    <row r="331" ht="12.75">
      <c r="B331" s="40"/>
    </row>
    <row r="332" ht="12.75">
      <c r="B332" s="40"/>
    </row>
    <row r="333" ht="12.75">
      <c r="B333" s="40"/>
    </row>
    <row r="334" ht="12.75">
      <c r="B334" s="40"/>
    </row>
    <row r="335" ht="12.75">
      <c r="B335" s="40"/>
    </row>
    <row r="336" ht="12.75">
      <c r="B336" s="40"/>
    </row>
    <row r="337" ht="12.75">
      <c r="B337" s="40"/>
    </row>
    <row r="338" ht="12.75">
      <c r="B338" s="40"/>
    </row>
    <row r="339" ht="12.75">
      <c r="B339" s="40"/>
    </row>
    <row r="340" ht="12.75">
      <c r="B340" s="40"/>
    </row>
    <row r="341" ht="12.75">
      <c r="B341" s="40"/>
    </row>
    <row r="342" ht="12.75">
      <c r="B342" s="40"/>
    </row>
    <row r="343" ht="12.75">
      <c r="B343" s="40"/>
    </row>
    <row r="344" ht="12.75">
      <c r="B344" s="40"/>
    </row>
    <row r="345" ht="12.75">
      <c r="B345" s="40"/>
    </row>
    <row r="346" ht="12.75">
      <c r="B346" s="40"/>
    </row>
    <row r="347" ht="12.75">
      <c r="B347" s="40"/>
    </row>
    <row r="348" ht="12.75">
      <c r="B348" s="40"/>
    </row>
    <row r="349" ht="12.75">
      <c r="B349" s="40"/>
    </row>
    <row r="350" ht="12.75">
      <c r="B350" s="40"/>
    </row>
    <row r="351" ht="12.75">
      <c r="B351" s="40"/>
    </row>
    <row r="352" ht="12.75">
      <c r="B352" s="40"/>
    </row>
    <row r="353" ht="12.75">
      <c r="B353" s="40"/>
    </row>
    <row r="354" ht="12.75">
      <c r="B354" s="40"/>
    </row>
    <row r="355" ht="12.75">
      <c r="B355" s="40"/>
    </row>
    <row r="356" ht="12.75">
      <c r="B356" s="40"/>
    </row>
    <row r="357" ht="12.75">
      <c r="B357" s="40"/>
    </row>
    <row r="358" ht="12.75">
      <c r="B358" s="40"/>
    </row>
    <row r="359" ht="12.75">
      <c r="B359" s="40"/>
    </row>
    <row r="360" ht="12.75">
      <c r="B360" s="40"/>
    </row>
    <row r="361" ht="12.75">
      <c r="B361" s="40"/>
    </row>
    <row r="362" ht="12.75">
      <c r="B362" s="40"/>
    </row>
    <row r="363" ht="12.75">
      <c r="B363" s="40"/>
    </row>
    <row r="364" ht="12.75">
      <c r="B364" s="40"/>
    </row>
    <row r="365" ht="12.75">
      <c r="B365" s="40"/>
    </row>
    <row r="366" ht="12.75">
      <c r="B366" s="40"/>
    </row>
    <row r="367" ht="12.75">
      <c r="B367" s="40"/>
    </row>
    <row r="368" ht="12.75">
      <c r="B368" s="40"/>
    </row>
    <row r="369" ht="12.75">
      <c r="B369" s="40"/>
    </row>
    <row r="370" ht="12.75">
      <c r="B370" s="40"/>
    </row>
    <row r="371" ht="12.75">
      <c r="B371" s="40"/>
    </row>
    <row r="372" ht="12.75">
      <c r="B372" s="40"/>
    </row>
    <row r="373" ht="12.75">
      <c r="B373" s="40"/>
    </row>
    <row r="374" ht="12.75">
      <c r="B374" s="40"/>
    </row>
    <row r="375" ht="12.75">
      <c r="B375" s="40"/>
    </row>
    <row r="376" ht="12.75">
      <c r="B376" s="40"/>
    </row>
    <row r="377" ht="12.75">
      <c r="B377" s="40"/>
    </row>
    <row r="378" ht="12.75">
      <c r="B378" s="40"/>
    </row>
    <row r="379" ht="12.75">
      <c r="B379" s="40"/>
    </row>
    <row r="380" ht="12.75">
      <c r="B380" s="40"/>
    </row>
    <row r="381" ht="12.75">
      <c r="B381" s="40"/>
    </row>
    <row r="382" ht="12.75">
      <c r="B382" s="40"/>
    </row>
    <row r="383" ht="12.75">
      <c r="B383" s="40"/>
    </row>
    <row r="384" ht="12.75">
      <c r="B384" s="40"/>
    </row>
    <row r="385" ht="12.75">
      <c r="B385" s="40"/>
    </row>
    <row r="386" ht="12.75">
      <c r="B386" s="40"/>
    </row>
    <row r="387" ht="12.75">
      <c r="B387" s="40"/>
    </row>
    <row r="388" ht="12.75">
      <c r="B388" s="40"/>
    </row>
    <row r="389" ht="12.75">
      <c r="B389" s="40"/>
    </row>
    <row r="390" ht="12.75">
      <c r="B390" s="40"/>
    </row>
    <row r="391" ht="12.75">
      <c r="B391" s="40"/>
    </row>
    <row r="392" ht="12.75">
      <c r="B392" s="40"/>
    </row>
    <row r="393" ht="12.75">
      <c r="B393" s="40"/>
    </row>
    <row r="394" ht="12.75">
      <c r="B394" s="40"/>
    </row>
    <row r="395" ht="12.75">
      <c r="B395" s="40"/>
    </row>
    <row r="396" ht="12.75">
      <c r="B396" s="40"/>
    </row>
    <row r="397" ht="12.75">
      <c r="B397" s="40"/>
    </row>
    <row r="398" ht="12.75">
      <c r="B398" s="40"/>
    </row>
    <row r="399" ht="12.75">
      <c r="B399" s="40"/>
    </row>
    <row r="400" ht="12.75">
      <c r="B400" s="40"/>
    </row>
    <row r="401" ht="12.75">
      <c r="B401" s="40"/>
    </row>
    <row r="402" ht="12.75">
      <c r="B402" s="40"/>
    </row>
    <row r="403" ht="12.75">
      <c r="B403" s="40"/>
    </row>
    <row r="404" ht="12.75">
      <c r="B404" s="40"/>
    </row>
    <row r="405" ht="12.75">
      <c r="B405" s="40"/>
    </row>
    <row r="406" ht="12.75" customHeight="1">
      <c r="B406" s="40"/>
    </row>
    <row r="407" ht="12.75" customHeight="1">
      <c r="B407" s="40"/>
    </row>
    <row r="408" ht="12.75" customHeight="1">
      <c r="B408" s="40"/>
    </row>
    <row r="409" ht="12.75" customHeight="1">
      <c r="B409" s="40"/>
    </row>
    <row r="410" ht="12.75" customHeight="1">
      <c r="B410" s="40"/>
    </row>
    <row r="411" ht="12.75" customHeight="1">
      <c r="B411" s="40"/>
    </row>
    <row r="412" ht="12.75" customHeight="1">
      <c r="B412" s="40"/>
    </row>
    <row r="413" ht="12.75" customHeight="1">
      <c r="B413" s="40"/>
    </row>
    <row r="414" ht="12.75" customHeight="1">
      <c r="B414" s="40"/>
    </row>
    <row r="415" ht="12.75" customHeight="1">
      <c r="B415" s="40"/>
    </row>
    <row r="416" ht="12.75" customHeight="1">
      <c r="B416" s="40"/>
    </row>
    <row r="417" ht="12.75" customHeight="1">
      <c r="B417" s="40"/>
    </row>
    <row r="418" ht="12.75" customHeight="1">
      <c r="B418" s="40"/>
    </row>
    <row r="419" ht="12.75" customHeight="1">
      <c r="B419" s="40"/>
    </row>
    <row r="420" ht="12.75" customHeight="1">
      <c r="B420" s="40"/>
    </row>
    <row r="421" ht="12.75" customHeight="1">
      <c r="B421" s="40"/>
    </row>
    <row r="422" ht="12.75" customHeight="1">
      <c r="B422" s="40"/>
    </row>
    <row r="423" ht="12.75" customHeight="1">
      <c r="B423" s="40"/>
    </row>
    <row r="424" ht="12.75" customHeight="1">
      <c r="B424" s="40"/>
    </row>
    <row r="425" ht="12.75" customHeight="1">
      <c r="B425" s="40"/>
    </row>
    <row r="426" ht="12.75" customHeight="1">
      <c r="B426" s="40"/>
    </row>
    <row r="427" ht="12.75" customHeight="1">
      <c r="B427" s="40"/>
    </row>
    <row r="428" ht="12.75" customHeight="1">
      <c r="B428" s="40"/>
    </row>
    <row r="429" ht="12.75" customHeight="1">
      <c r="B429" s="40"/>
    </row>
    <row r="430" ht="12.75" customHeight="1">
      <c r="B430" s="40"/>
    </row>
    <row r="431" ht="12.75" customHeight="1">
      <c r="B431" s="40"/>
    </row>
    <row r="432" ht="12.75" customHeight="1">
      <c r="B432" s="40"/>
    </row>
    <row r="433" ht="12.75" customHeight="1">
      <c r="B433" s="40"/>
    </row>
    <row r="434" ht="12.75" customHeight="1">
      <c r="B434" s="40"/>
    </row>
    <row r="435" ht="12.75" customHeight="1">
      <c r="B435" s="40"/>
    </row>
    <row r="436" ht="12.75" customHeight="1">
      <c r="B436" s="40"/>
    </row>
    <row r="437" ht="12.75" customHeight="1">
      <c r="B437" s="40"/>
    </row>
    <row r="438" ht="12.75" customHeight="1">
      <c r="B438" s="40"/>
    </row>
    <row r="439" ht="12.75" customHeight="1">
      <c r="B439" s="40"/>
    </row>
    <row r="440" ht="12.75" customHeight="1">
      <c r="B440" s="40"/>
    </row>
    <row r="441" ht="12.75" customHeight="1">
      <c r="B441" s="40"/>
    </row>
    <row r="442" ht="12.75" customHeight="1">
      <c r="B442" s="40"/>
    </row>
    <row r="443" ht="12.75" customHeight="1">
      <c r="B443" s="40"/>
    </row>
    <row r="444" ht="12.75" customHeight="1">
      <c r="B444" s="40"/>
    </row>
    <row r="445" ht="12.75" customHeight="1">
      <c r="B445" s="40"/>
    </row>
    <row r="446" ht="12.75" customHeight="1">
      <c r="B446" s="40"/>
    </row>
    <row r="447" ht="12.75" customHeight="1">
      <c r="B447" s="40"/>
    </row>
    <row r="448" ht="12.75" customHeight="1">
      <c r="B448" s="40"/>
    </row>
    <row r="449" ht="12.75" customHeight="1">
      <c r="B449" s="40"/>
    </row>
    <row r="450" ht="12.75" customHeight="1">
      <c r="B450" s="40"/>
    </row>
    <row r="451" ht="12.75" customHeight="1">
      <c r="B451" s="40"/>
    </row>
    <row r="452" ht="12.75" customHeight="1">
      <c r="B452" s="40"/>
    </row>
    <row r="453" ht="12.75" customHeight="1">
      <c r="B453" s="40"/>
    </row>
    <row r="454" ht="12.75" customHeight="1">
      <c r="B454" s="40"/>
    </row>
    <row r="455" ht="12.75" customHeight="1">
      <c r="B455" s="40"/>
    </row>
    <row r="456" ht="12.75" customHeight="1">
      <c r="B456" s="40"/>
    </row>
    <row r="457" ht="12.75" customHeight="1">
      <c r="B457" s="40"/>
    </row>
    <row r="458" ht="12.75" customHeight="1">
      <c r="B458" s="40"/>
    </row>
    <row r="459" ht="12.75" customHeight="1">
      <c r="B459" s="40"/>
    </row>
    <row r="460" ht="12.75" customHeight="1">
      <c r="B460" s="40"/>
    </row>
    <row r="461" ht="12.75" customHeight="1">
      <c r="B461" s="40"/>
    </row>
    <row r="462" ht="12.75" customHeight="1">
      <c r="B462" s="40"/>
    </row>
    <row r="463" ht="12.75" customHeight="1">
      <c r="B463" s="40"/>
    </row>
    <row r="464" ht="12.75" customHeight="1">
      <c r="B464" s="40"/>
    </row>
    <row r="465" ht="12.75" customHeight="1">
      <c r="B465" s="40"/>
    </row>
    <row r="466" ht="12.75" customHeight="1">
      <c r="B466" s="40"/>
    </row>
    <row r="467" ht="12.75" customHeight="1">
      <c r="B467" s="40"/>
    </row>
    <row r="468" ht="12.75" customHeight="1">
      <c r="B468" s="40"/>
    </row>
    <row r="469" ht="12.75" customHeight="1">
      <c r="B469" s="40"/>
    </row>
    <row r="470" ht="12.75" customHeight="1">
      <c r="B470" s="40"/>
    </row>
    <row r="471" ht="12.75" customHeight="1">
      <c r="B471" s="40"/>
    </row>
    <row r="472" ht="12.75" customHeight="1">
      <c r="B472" s="40"/>
    </row>
    <row r="473" ht="12.75" customHeight="1">
      <c r="B473" s="40"/>
    </row>
    <row r="474" ht="12.75" customHeight="1">
      <c r="B474" s="40"/>
    </row>
    <row r="475" ht="12.75" customHeight="1">
      <c r="B475" s="40"/>
    </row>
    <row r="476" ht="12.75" customHeight="1">
      <c r="B476" s="40"/>
    </row>
    <row r="477" ht="12.75" customHeight="1">
      <c r="B477" s="40"/>
    </row>
    <row r="478" ht="12.75" customHeight="1">
      <c r="B478" s="40"/>
    </row>
    <row r="479" ht="12.75" customHeight="1">
      <c r="B479" s="40"/>
    </row>
    <row r="480" ht="12.75" customHeight="1">
      <c r="B480" s="40"/>
    </row>
    <row r="481" ht="12.75" customHeight="1">
      <c r="B481" s="40"/>
    </row>
    <row r="482" ht="12.75" customHeight="1">
      <c r="B482" s="40"/>
    </row>
    <row r="483" ht="12.75" customHeight="1">
      <c r="B483" s="40"/>
    </row>
    <row r="484" ht="12.75" customHeight="1">
      <c r="B484" s="40"/>
    </row>
    <row r="485" ht="12.75" customHeight="1">
      <c r="B485" s="40"/>
    </row>
    <row r="486" ht="12.75" customHeight="1">
      <c r="B486" s="40"/>
    </row>
    <row r="487" ht="12.75" customHeight="1">
      <c r="B487" s="40"/>
    </row>
    <row r="488" ht="12.75" customHeight="1">
      <c r="B488" s="40"/>
    </row>
    <row r="489" ht="12.75" customHeight="1">
      <c r="B489" s="40"/>
    </row>
    <row r="490" ht="12.75" customHeight="1">
      <c r="B490" s="40"/>
    </row>
    <row r="491" ht="12.75" customHeight="1">
      <c r="B491" s="40"/>
    </row>
    <row r="492" ht="12.75" customHeight="1">
      <c r="B492" s="40"/>
    </row>
    <row r="493" ht="12.75" customHeight="1">
      <c r="B493" s="40"/>
    </row>
    <row r="494" ht="12.75" customHeight="1">
      <c r="B494" s="40"/>
    </row>
    <row r="495" ht="12.75" customHeight="1">
      <c r="B495" s="40"/>
    </row>
    <row r="496" ht="12.75" customHeight="1">
      <c r="B496" s="40"/>
    </row>
    <row r="497" ht="12.75" customHeight="1">
      <c r="B497" s="40"/>
    </row>
    <row r="498" ht="12.75" customHeight="1">
      <c r="B498" s="40"/>
    </row>
    <row r="499" ht="12.75" customHeight="1">
      <c r="B499" s="40"/>
    </row>
    <row r="500" ht="12.75" customHeight="1">
      <c r="B500" s="40"/>
    </row>
    <row r="501" ht="12.75" customHeight="1">
      <c r="B501" s="40"/>
    </row>
    <row r="502" ht="12.75" customHeight="1">
      <c r="B502" s="40"/>
    </row>
    <row r="503" ht="12.75" customHeight="1">
      <c r="B503" s="40"/>
    </row>
    <row r="504" ht="12.75" customHeight="1">
      <c r="B504" s="40"/>
    </row>
    <row r="505" ht="12.75" customHeight="1">
      <c r="B505" s="40"/>
    </row>
    <row r="506" ht="12.75" customHeight="1">
      <c r="B506" s="40"/>
    </row>
    <row r="507" ht="12.75" customHeight="1">
      <c r="B507" s="40"/>
    </row>
    <row r="508" ht="12.75" customHeight="1">
      <c r="B508" s="40"/>
    </row>
    <row r="509" ht="12.75" customHeight="1">
      <c r="B509" s="40"/>
    </row>
    <row r="510" ht="12.75" customHeight="1">
      <c r="B510" s="40"/>
    </row>
    <row r="511" ht="12.75" customHeight="1">
      <c r="B511" s="40"/>
    </row>
    <row r="512" ht="12.75" customHeight="1">
      <c r="B512" s="40"/>
    </row>
    <row r="513" ht="12.75" customHeight="1">
      <c r="B513" s="40"/>
    </row>
    <row r="514" ht="12.75" customHeight="1">
      <c r="B514" s="40"/>
    </row>
    <row r="515" ht="12.75" customHeight="1">
      <c r="B515" s="40"/>
    </row>
    <row r="516" ht="12.75" customHeight="1">
      <c r="B516" s="40"/>
    </row>
    <row r="517" ht="12.75" customHeight="1">
      <c r="B517" s="40"/>
    </row>
    <row r="518" ht="12.75" customHeight="1">
      <c r="B518" s="40"/>
    </row>
    <row r="519" ht="12.75" customHeight="1">
      <c r="B519" s="40"/>
    </row>
    <row r="520" ht="12.75" customHeight="1">
      <c r="B520" s="40"/>
    </row>
    <row r="521" ht="12.75" customHeight="1">
      <c r="B521" s="40"/>
    </row>
    <row r="522" ht="12.75" customHeight="1">
      <c r="B522" s="40"/>
    </row>
    <row r="523" ht="12.75" customHeight="1">
      <c r="B523" s="40"/>
    </row>
    <row r="524" ht="12.75" customHeight="1">
      <c r="B524" s="40"/>
    </row>
    <row r="525" ht="12.75" customHeight="1">
      <c r="B525" s="40"/>
    </row>
    <row r="526" ht="12.75" customHeight="1">
      <c r="B526" s="40"/>
    </row>
    <row r="527" ht="12.75" customHeight="1">
      <c r="B527" s="40"/>
    </row>
    <row r="528" ht="12.75" customHeight="1">
      <c r="B528" s="40"/>
    </row>
    <row r="529" ht="12.75" customHeight="1">
      <c r="B529" s="40"/>
    </row>
    <row r="530" ht="12.75" customHeight="1">
      <c r="B530" s="40"/>
    </row>
    <row r="531" ht="12.75" customHeight="1">
      <c r="B531" s="40"/>
    </row>
    <row r="532" ht="12.75" customHeight="1">
      <c r="B532" s="40"/>
    </row>
    <row r="533" ht="12.75" customHeight="1">
      <c r="B533" s="40"/>
    </row>
    <row r="534" ht="12.75" customHeight="1">
      <c r="B534" s="40"/>
    </row>
    <row r="535" ht="12.75" customHeight="1">
      <c r="B535" s="40"/>
    </row>
    <row r="536" ht="12.75" customHeight="1">
      <c r="B536" s="40"/>
    </row>
    <row r="537" ht="12.75" customHeight="1">
      <c r="B537" s="40"/>
    </row>
    <row r="538" ht="12.75" customHeight="1">
      <c r="B538" s="40"/>
    </row>
    <row r="539" ht="12.75" customHeight="1">
      <c r="B539" s="40"/>
    </row>
    <row r="540" ht="12.75" customHeight="1">
      <c r="B540" s="40"/>
    </row>
    <row r="541" ht="12.75" customHeight="1">
      <c r="B541" s="40"/>
    </row>
    <row r="542" ht="12.75" customHeight="1">
      <c r="B542" s="40"/>
    </row>
    <row r="543" ht="12.75" customHeight="1">
      <c r="B543" s="40"/>
    </row>
    <row r="544" ht="12.75" customHeight="1">
      <c r="B544" s="40"/>
    </row>
    <row r="545" ht="12.75" customHeight="1">
      <c r="B545" s="40"/>
    </row>
    <row r="546" ht="12.75" customHeight="1">
      <c r="B546" s="40"/>
    </row>
    <row r="547" ht="12.75" customHeight="1">
      <c r="B547" s="40"/>
    </row>
    <row r="548" ht="12.75" customHeight="1">
      <c r="B548" s="40"/>
    </row>
    <row r="549" ht="12.75" customHeight="1">
      <c r="B549" s="40"/>
    </row>
    <row r="550" ht="12.75" customHeight="1">
      <c r="B550" s="40"/>
    </row>
    <row r="551" ht="12.75" customHeight="1">
      <c r="B551" s="40"/>
    </row>
    <row r="552" ht="12.75" customHeight="1">
      <c r="B552" s="40"/>
    </row>
    <row r="553" ht="12.75" customHeight="1">
      <c r="B553" s="40"/>
    </row>
    <row r="554" ht="12.75" customHeight="1">
      <c r="B554" s="40"/>
    </row>
    <row r="555" ht="12.75" customHeight="1">
      <c r="B555" s="40"/>
    </row>
    <row r="556" ht="12.75" customHeight="1">
      <c r="B556" s="40"/>
    </row>
    <row r="557" ht="12.75" customHeight="1">
      <c r="B557" s="40"/>
    </row>
    <row r="558" ht="12.75" customHeight="1">
      <c r="B558" s="40"/>
    </row>
    <row r="559" ht="12.75" customHeight="1">
      <c r="B559" s="40"/>
    </row>
    <row r="560" ht="12.75" customHeight="1">
      <c r="B560" s="40"/>
    </row>
    <row r="561" ht="12.75" customHeight="1">
      <c r="B561" s="40"/>
    </row>
    <row r="562" ht="12.75" customHeight="1">
      <c r="B562" s="40"/>
    </row>
    <row r="563" ht="12.75" customHeight="1">
      <c r="B563" s="40"/>
    </row>
    <row r="564" ht="12.75" customHeight="1">
      <c r="B564" s="40"/>
    </row>
    <row r="565" ht="12.75" customHeight="1">
      <c r="B565" s="40"/>
    </row>
    <row r="566" ht="12.75" customHeight="1">
      <c r="B566" s="40"/>
    </row>
    <row r="567" ht="12.75" customHeight="1">
      <c r="B567" s="40"/>
    </row>
    <row r="568" ht="12.75" customHeight="1">
      <c r="B568" s="40"/>
    </row>
    <row r="569" ht="12.75" customHeight="1">
      <c r="B569" s="40"/>
    </row>
    <row r="570" ht="12.75" customHeight="1">
      <c r="B570" s="40"/>
    </row>
    <row r="571" ht="12.75" customHeight="1">
      <c r="B571" s="40"/>
    </row>
    <row r="572" ht="12.75" customHeight="1">
      <c r="B572" s="40"/>
    </row>
    <row r="573" ht="12.75" customHeight="1">
      <c r="B573" s="40"/>
    </row>
    <row r="574" ht="12.75" customHeight="1">
      <c r="B574" s="40"/>
    </row>
    <row r="575" ht="12.75" customHeight="1">
      <c r="B575" s="40"/>
    </row>
    <row r="576" ht="12.75" customHeight="1">
      <c r="B576" s="40"/>
    </row>
    <row r="577" ht="12.75" customHeight="1">
      <c r="B577" s="40"/>
    </row>
    <row r="578" ht="12.75" customHeight="1">
      <c r="B578" s="40"/>
    </row>
    <row r="579" ht="12.75" customHeight="1">
      <c r="B579" s="40"/>
    </row>
    <row r="580" ht="12.75" customHeight="1">
      <c r="B580" s="40"/>
    </row>
    <row r="581" ht="12.75" customHeight="1">
      <c r="B581" s="40"/>
    </row>
    <row r="582" ht="12.75" customHeight="1">
      <c r="B582" s="40"/>
    </row>
    <row r="583" ht="12.75" customHeight="1">
      <c r="B583" s="40"/>
    </row>
    <row r="584" ht="12.75" customHeight="1">
      <c r="B584" s="40"/>
    </row>
    <row r="585" ht="12.75" customHeight="1">
      <c r="B585" s="40"/>
    </row>
    <row r="586" ht="12.75" customHeight="1">
      <c r="B586" s="40"/>
    </row>
    <row r="587" ht="12.75" customHeight="1">
      <c r="B587" s="40"/>
    </row>
    <row r="588" ht="12.75" customHeight="1">
      <c r="B588" s="40"/>
    </row>
    <row r="589" ht="12.75" customHeight="1">
      <c r="B589" s="40"/>
    </row>
    <row r="590" ht="12.75" customHeight="1">
      <c r="B590" s="40"/>
    </row>
    <row r="591" ht="12.75" customHeight="1">
      <c r="B591" s="40"/>
    </row>
    <row r="592" ht="12.75" customHeight="1">
      <c r="B592" s="40"/>
    </row>
    <row r="593" ht="12.75" customHeight="1">
      <c r="B593" s="40"/>
    </row>
    <row r="594" ht="12.75" customHeight="1">
      <c r="B594" s="40"/>
    </row>
    <row r="595" ht="12.75" customHeight="1">
      <c r="B595" s="40"/>
    </row>
    <row r="596" ht="12.75" customHeight="1">
      <c r="B596" s="40"/>
    </row>
    <row r="597" ht="12.75" customHeight="1">
      <c r="B597" s="40"/>
    </row>
    <row r="598" ht="12.75" customHeight="1">
      <c r="B598" s="40"/>
    </row>
    <row r="599" ht="12.75" customHeight="1">
      <c r="B599" s="40"/>
    </row>
    <row r="600" ht="12.75" customHeight="1">
      <c r="B600" s="40"/>
    </row>
    <row r="601" ht="12.75" customHeight="1">
      <c r="B601" s="40"/>
    </row>
    <row r="602" ht="12.75" customHeight="1">
      <c r="B602" s="40"/>
    </row>
    <row r="603" ht="12.75" customHeight="1">
      <c r="B603" s="40"/>
    </row>
    <row r="604" ht="12.75" customHeight="1">
      <c r="B604" s="40"/>
    </row>
    <row r="605" ht="12.75" customHeight="1">
      <c r="B605" s="40"/>
    </row>
    <row r="606" ht="12.75" customHeight="1">
      <c r="B606" s="40"/>
    </row>
    <row r="607" ht="12.75" customHeight="1">
      <c r="B607" s="40"/>
    </row>
    <row r="608" ht="12.75" customHeight="1">
      <c r="B608" s="40"/>
    </row>
    <row r="609" ht="12.75" customHeight="1">
      <c r="B609" s="40"/>
    </row>
    <row r="610" ht="12.75" customHeight="1">
      <c r="B610" s="40"/>
    </row>
    <row r="611" ht="12.75" customHeight="1">
      <c r="B611" s="40"/>
    </row>
    <row r="612" ht="12.75" customHeight="1">
      <c r="B612" s="40"/>
    </row>
    <row r="613" ht="12.75" customHeight="1">
      <c r="B613" s="40"/>
    </row>
    <row r="614" ht="12.75" customHeight="1">
      <c r="B614" s="40"/>
    </row>
    <row r="615" ht="12.75" customHeight="1">
      <c r="B615" s="40"/>
    </row>
    <row r="616" ht="12.75" customHeight="1">
      <c r="B616" s="40"/>
    </row>
    <row r="617" ht="12.75" customHeight="1">
      <c r="B617" s="40"/>
    </row>
    <row r="618" ht="12.75" customHeight="1">
      <c r="B618" s="40"/>
    </row>
    <row r="619" ht="12.75" customHeight="1">
      <c r="B619" s="40"/>
    </row>
    <row r="620" ht="12.75" customHeight="1">
      <c r="B620" s="40"/>
    </row>
    <row r="621" ht="12.75" customHeight="1">
      <c r="B621" s="40"/>
    </row>
    <row r="622" ht="12.75" customHeight="1">
      <c r="B622" s="40"/>
    </row>
    <row r="623" ht="12.75" customHeight="1">
      <c r="B623" s="40"/>
    </row>
    <row r="624" ht="12.75" customHeight="1">
      <c r="B624" s="40"/>
    </row>
    <row r="625" ht="12.75" customHeight="1">
      <c r="B625" s="40"/>
    </row>
    <row r="626" ht="12.75" customHeight="1">
      <c r="B626" s="40"/>
    </row>
    <row r="627" ht="12.75" customHeight="1">
      <c r="B627" s="40"/>
    </row>
    <row r="628" ht="12.75" customHeight="1">
      <c r="B628" s="40"/>
    </row>
    <row r="629" ht="12.75" customHeight="1">
      <c r="B629" s="40"/>
    </row>
    <row r="630" ht="12.75" customHeight="1">
      <c r="B630" s="40"/>
    </row>
    <row r="631" ht="12.75" customHeight="1">
      <c r="B631" s="40"/>
    </row>
    <row r="632" ht="12.75" customHeight="1">
      <c r="B632" s="40"/>
    </row>
    <row r="633" ht="12.75" customHeight="1">
      <c r="B633" s="40"/>
    </row>
    <row r="634" ht="12.75" customHeight="1">
      <c r="B634" s="40"/>
    </row>
    <row r="635" ht="12.75" customHeight="1">
      <c r="B635" s="40"/>
    </row>
    <row r="636" ht="12.75" customHeight="1">
      <c r="B636" s="40"/>
    </row>
    <row r="637" ht="12.75" customHeight="1">
      <c r="B637" s="40"/>
    </row>
    <row r="638" ht="12.75" customHeight="1">
      <c r="B638" s="40"/>
    </row>
    <row r="639" ht="12.75" customHeight="1">
      <c r="B639" s="40"/>
    </row>
    <row r="640" ht="12.75" customHeight="1">
      <c r="B640" s="40"/>
    </row>
    <row r="641" ht="12.75" customHeight="1">
      <c r="B641" s="40"/>
    </row>
    <row r="642" ht="12.75" customHeight="1">
      <c r="B642" s="40"/>
    </row>
    <row r="643" ht="12.75" customHeight="1">
      <c r="B643" s="40"/>
    </row>
    <row r="644" ht="12.75" customHeight="1">
      <c r="B644" s="40"/>
    </row>
    <row r="645" ht="12.75" customHeight="1">
      <c r="B645" s="40"/>
    </row>
    <row r="646" ht="12.75" customHeight="1">
      <c r="B646" s="40"/>
    </row>
    <row r="647" ht="12.75" customHeight="1">
      <c r="B647" s="40"/>
    </row>
    <row r="648" ht="12.75" customHeight="1">
      <c r="B648" s="40"/>
    </row>
    <row r="649" ht="12.75" customHeight="1">
      <c r="B649" s="40"/>
    </row>
    <row r="650" ht="12.75" customHeight="1">
      <c r="B650" s="40"/>
    </row>
    <row r="651" ht="12.75" customHeight="1">
      <c r="B651" s="40"/>
    </row>
    <row r="652" ht="12.75" customHeight="1">
      <c r="B652" s="40"/>
    </row>
    <row r="653" ht="12.75" customHeight="1">
      <c r="B653" s="40"/>
    </row>
    <row r="654" ht="12.75" customHeight="1">
      <c r="B654" s="40"/>
    </row>
    <row r="655" ht="12.75" customHeight="1">
      <c r="B655" s="40"/>
    </row>
    <row r="656" ht="12.75" customHeight="1">
      <c r="B656" s="40"/>
    </row>
    <row r="657" ht="12.75" customHeight="1">
      <c r="B657" s="40"/>
    </row>
    <row r="658" ht="12.75" customHeight="1">
      <c r="B658" s="40"/>
    </row>
    <row r="659" ht="12.75" customHeight="1">
      <c r="B659" s="40"/>
    </row>
    <row r="660" ht="12.75" customHeight="1">
      <c r="B660" s="40"/>
    </row>
    <row r="661" ht="12.75" customHeight="1">
      <c r="B661" s="40"/>
    </row>
    <row r="662" ht="12.75" customHeight="1">
      <c r="B662" s="40"/>
    </row>
    <row r="663" ht="12.75" customHeight="1">
      <c r="B663" s="40"/>
    </row>
    <row r="664" ht="12.75" customHeight="1">
      <c r="B664" s="40"/>
    </row>
    <row r="665" ht="12.75" customHeight="1">
      <c r="B665" s="40"/>
    </row>
    <row r="666" ht="12.75" customHeight="1">
      <c r="B666" s="40"/>
    </row>
    <row r="667" ht="12.75" customHeight="1">
      <c r="B667" s="40"/>
    </row>
    <row r="668" ht="12.75" customHeight="1">
      <c r="B668" s="40"/>
    </row>
    <row r="669" ht="12.75" customHeight="1">
      <c r="B669" s="40"/>
    </row>
    <row r="670" ht="12.75" customHeight="1">
      <c r="B670" s="40"/>
    </row>
    <row r="671" ht="12.75" customHeight="1">
      <c r="B671" s="40"/>
    </row>
    <row r="672" ht="12.75" customHeight="1">
      <c r="B672" s="40"/>
    </row>
    <row r="673" ht="12.75" customHeight="1">
      <c r="B673" s="40"/>
    </row>
    <row r="674" ht="12.75" customHeight="1">
      <c r="B674" s="40"/>
    </row>
    <row r="675" ht="12.75" customHeight="1">
      <c r="B675" s="40"/>
    </row>
    <row r="676" ht="12.75" customHeight="1">
      <c r="B676" s="40"/>
    </row>
    <row r="677" ht="12.75" customHeight="1">
      <c r="B677" s="40"/>
    </row>
    <row r="678" ht="12.75" customHeight="1">
      <c r="B678" s="40"/>
    </row>
    <row r="679" ht="12.75" customHeight="1">
      <c r="B679" s="40"/>
    </row>
    <row r="680" ht="12.75" customHeight="1">
      <c r="B680" s="40"/>
    </row>
    <row r="681" ht="12.75" customHeight="1">
      <c r="B681" s="40"/>
    </row>
    <row r="682" ht="12.75" customHeight="1">
      <c r="B682" s="40"/>
    </row>
    <row r="683" ht="12.75" customHeight="1">
      <c r="B683" s="40"/>
    </row>
    <row r="684" ht="12.75" customHeight="1">
      <c r="B684" s="40"/>
    </row>
    <row r="685" ht="12.75" customHeight="1">
      <c r="B685" s="40"/>
    </row>
    <row r="686" ht="12.75" customHeight="1">
      <c r="B686" s="40"/>
    </row>
    <row r="687" ht="12.75" customHeight="1">
      <c r="B687" s="40"/>
    </row>
    <row r="688" ht="12.75" customHeight="1">
      <c r="B688" s="40"/>
    </row>
    <row r="689" ht="12.75" customHeight="1">
      <c r="B689" s="40"/>
    </row>
    <row r="690" ht="12.75" customHeight="1">
      <c r="B690" s="40"/>
    </row>
    <row r="691" ht="12.75" customHeight="1">
      <c r="B691" s="40"/>
    </row>
    <row r="692" ht="12.75" customHeight="1">
      <c r="B692" s="40"/>
    </row>
    <row r="693" ht="12.75" customHeight="1">
      <c r="B693" s="40"/>
    </row>
    <row r="694" ht="12.75" customHeight="1">
      <c r="B694" s="40"/>
    </row>
    <row r="695" ht="12.75" customHeight="1">
      <c r="B695" s="40"/>
    </row>
    <row r="696" ht="12.75" customHeight="1">
      <c r="B696" s="40"/>
    </row>
    <row r="697" ht="12.75" customHeight="1">
      <c r="B697" s="40"/>
    </row>
    <row r="698" ht="12.75" customHeight="1">
      <c r="B698" s="40"/>
    </row>
    <row r="699" ht="12.75" customHeight="1">
      <c r="B699" s="40"/>
    </row>
    <row r="700" ht="12.75" customHeight="1">
      <c r="B700" s="40"/>
    </row>
    <row r="701" ht="12.75" customHeight="1">
      <c r="B701" s="40"/>
    </row>
    <row r="702" ht="12.75" customHeight="1">
      <c r="B702" s="40"/>
    </row>
    <row r="703" ht="12.75" customHeight="1">
      <c r="B703" s="40"/>
    </row>
    <row r="704" ht="12.75" customHeight="1">
      <c r="B704" s="40"/>
    </row>
    <row r="705" ht="12.75" customHeight="1">
      <c r="B705" s="40"/>
    </row>
    <row r="706" ht="12.75" customHeight="1">
      <c r="B706" s="40"/>
    </row>
    <row r="707" ht="12.75" customHeight="1">
      <c r="B707" s="40"/>
    </row>
    <row r="708" ht="12.75" customHeight="1">
      <c r="B708" s="40"/>
    </row>
    <row r="709" ht="12.75" customHeight="1">
      <c r="B709" s="40"/>
    </row>
    <row r="710" ht="12.75" customHeight="1">
      <c r="B710" s="40"/>
    </row>
    <row r="711" ht="12.75" customHeight="1">
      <c r="B711" s="40"/>
    </row>
    <row r="712" ht="12.75" customHeight="1">
      <c r="B712" s="40"/>
    </row>
    <row r="713" ht="12.75" customHeight="1">
      <c r="B713" s="40"/>
    </row>
    <row r="714" ht="12.75" customHeight="1">
      <c r="B714" s="40"/>
    </row>
    <row r="715" ht="12.75" customHeight="1">
      <c r="B715" s="40"/>
    </row>
    <row r="716" ht="12.75" customHeight="1">
      <c r="B716" s="40"/>
    </row>
    <row r="717" ht="12.75" customHeight="1">
      <c r="B717" s="40"/>
    </row>
    <row r="718" ht="12.75" customHeight="1">
      <c r="B718" s="40"/>
    </row>
    <row r="719" ht="12.75" customHeight="1">
      <c r="B719" s="40"/>
    </row>
    <row r="720" ht="12.75" customHeight="1">
      <c r="B720" s="40"/>
    </row>
    <row r="721" ht="12.75" customHeight="1">
      <c r="B721" s="40"/>
    </row>
    <row r="722" ht="12.75" customHeight="1">
      <c r="B722" s="40"/>
    </row>
    <row r="723" ht="12.75" customHeight="1">
      <c r="B723" s="40"/>
    </row>
    <row r="724" ht="12.75" customHeight="1">
      <c r="B724" s="40"/>
    </row>
    <row r="725" ht="12.75" customHeight="1">
      <c r="B725" s="40"/>
    </row>
    <row r="726" ht="12.75" customHeight="1">
      <c r="B726" s="40"/>
    </row>
    <row r="727" ht="12.75" customHeight="1">
      <c r="B727" s="40"/>
    </row>
    <row r="728" ht="12.75" customHeight="1">
      <c r="B728" s="40"/>
    </row>
    <row r="729" ht="12.75" customHeight="1">
      <c r="B729" s="40"/>
    </row>
    <row r="730" ht="12.75" customHeight="1">
      <c r="B730" s="40"/>
    </row>
    <row r="731" ht="12.75" customHeight="1">
      <c r="B731" s="40"/>
    </row>
    <row r="732" ht="12.75" customHeight="1">
      <c r="B732" s="40"/>
    </row>
    <row r="733" ht="12.75" customHeight="1">
      <c r="B733" s="40"/>
    </row>
    <row r="734" ht="12.75" customHeight="1">
      <c r="B734" s="40"/>
    </row>
    <row r="735" ht="12.75" customHeight="1">
      <c r="B735" s="40"/>
    </row>
    <row r="736" ht="12.75" customHeight="1">
      <c r="B736" s="40"/>
    </row>
    <row r="737" ht="12.75" customHeight="1">
      <c r="B737" s="40"/>
    </row>
    <row r="738" ht="12.75" customHeight="1">
      <c r="B738" s="40"/>
    </row>
    <row r="739" ht="12.75" customHeight="1">
      <c r="B739" s="40"/>
    </row>
    <row r="740" ht="12.75" customHeight="1">
      <c r="B740" s="40"/>
    </row>
    <row r="741" ht="12.75" customHeight="1">
      <c r="B741" s="40"/>
    </row>
    <row r="742" ht="12.75" customHeight="1">
      <c r="B742" s="40"/>
    </row>
    <row r="743" ht="12.75" customHeight="1">
      <c r="B743" s="40"/>
    </row>
    <row r="744" ht="12.75" customHeight="1">
      <c r="B744" s="40"/>
    </row>
    <row r="745" ht="12.75" customHeight="1">
      <c r="B745" s="40"/>
    </row>
    <row r="746" ht="12.75" customHeight="1">
      <c r="B746" s="40"/>
    </row>
    <row r="747" ht="12.75" customHeight="1">
      <c r="B747" s="40"/>
    </row>
    <row r="748" ht="12.75" customHeight="1">
      <c r="B748" s="40"/>
    </row>
    <row r="749" ht="12.75" customHeight="1">
      <c r="B749" s="40"/>
    </row>
    <row r="750" ht="12.75" customHeight="1">
      <c r="B750" s="40"/>
    </row>
    <row r="751" ht="12.75" customHeight="1">
      <c r="B751" s="40"/>
    </row>
    <row r="752" ht="12.75" customHeight="1">
      <c r="B752" s="40"/>
    </row>
    <row r="753" ht="12.75" customHeight="1">
      <c r="B753" s="40"/>
    </row>
    <row r="754" ht="12.75" customHeight="1">
      <c r="B754" s="40"/>
    </row>
    <row r="755" ht="12.75" customHeight="1">
      <c r="B755" s="40"/>
    </row>
    <row r="756" ht="12.75" customHeight="1">
      <c r="B756" s="40"/>
    </row>
    <row r="757" ht="12.75" customHeight="1">
      <c r="B757" s="40"/>
    </row>
    <row r="758" ht="12.75" customHeight="1">
      <c r="B758" s="40"/>
    </row>
    <row r="759" ht="12.75" customHeight="1">
      <c r="B759" s="40"/>
    </row>
    <row r="760" ht="12.75" customHeight="1">
      <c r="B760" s="40"/>
    </row>
    <row r="761" ht="12.75" customHeight="1">
      <c r="B761" s="40"/>
    </row>
    <row r="762" ht="12.75" customHeight="1">
      <c r="B762" s="40"/>
    </row>
    <row r="763" ht="12.75" customHeight="1">
      <c r="B763" s="40"/>
    </row>
    <row r="764" ht="12.75" customHeight="1">
      <c r="B764" s="40"/>
    </row>
    <row r="765" ht="12.75" customHeight="1">
      <c r="B765" s="40"/>
    </row>
    <row r="766" ht="12.75" customHeight="1">
      <c r="B766" s="40"/>
    </row>
    <row r="767" ht="12.75" customHeight="1">
      <c r="B767" s="40"/>
    </row>
    <row r="768" ht="12.75" customHeight="1">
      <c r="B768" s="40"/>
    </row>
    <row r="769" ht="12.75" customHeight="1">
      <c r="B769" s="40"/>
    </row>
    <row r="770" ht="12.75" customHeight="1">
      <c r="B770" s="40"/>
    </row>
    <row r="771" ht="12.75" customHeight="1">
      <c r="B771" s="40"/>
    </row>
    <row r="772" ht="12.75" customHeight="1">
      <c r="B772" s="40"/>
    </row>
    <row r="773" ht="12.75" customHeight="1">
      <c r="B773" s="40"/>
    </row>
    <row r="774" ht="12.75" customHeight="1">
      <c r="B774" s="40"/>
    </row>
    <row r="775" ht="12.75" customHeight="1">
      <c r="B775" s="40"/>
    </row>
    <row r="776" ht="12.75" customHeight="1">
      <c r="B776" s="40"/>
    </row>
    <row r="777" ht="12.75" customHeight="1">
      <c r="B777" s="40"/>
    </row>
    <row r="778" ht="12.75" customHeight="1">
      <c r="B778" s="40"/>
    </row>
    <row r="779" ht="12.75" customHeight="1">
      <c r="B779" s="40"/>
    </row>
    <row r="780" ht="12.75" customHeight="1">
      <c r="B780" s="40"/>
    </row>
    <row r="781" ht="12.75" customHeight="1">
      <c r="B781" s="40"/>
    </row>
    <row r="782" ht="12.75" customHeight="1">
      <c r="B782" s="40"/>
    </row>
    <row r="783" ht="12.75" customHeight="1">
      <c r="B783" s="40"/>
    </row>
    <row r="784" ht="12.75" customHeight="1">
      <c r="B784" s="40"/>
    </row>
    <row r="785" ht="12.75" customHeight="1">
      <c r="B785" s="40"/>
    </row>
    <row r="786" ht="12.75" customHeight="1">
      <c r="B786" s="40"/>
    </row>
    <row r="787" ht="12.75" customHeight="1">
      <c r="B787" s="40"/>
    </row>
    <row r="788" ht="12.75" customHeight="1">
      <c r="B788" s="40"/>
    </row>
    <row r="789" ht="12.75" customHeight="1">
      <c r="B789" s="40"/>
    </row>
    <row r="790" ht="12.75" customHeight="1">
      <c r="B790" s="40"/>
    </row>
    <row r="791" ht="12.75" customHeight="1">
      <c r="B791" s="40"/>
    </row>
    <row r="792" ht="12.75" customHeight="1">
      <c r="B792" s="40"/>
    </row>
    <row r="793" ht="12.75" customHeight="1">
      <c r="B793" s="40"/>
    </row>
    <row r="794" ht="12.75" customHeight="1">
      <c r="B794" s="40"/>
    </row>
    <row r="795" ht="12.75" customHeight="1">
      <c r="B795" s="40"/>
    </row>
    <row r="796" ht="12.75" customHeight="1">
      <c r="B796" s="40"/>
    </row>
    <row r="797" ht="12.75" customHeight="1">
      <c r="B797" s="40"/>
    </row>
    <row r="798" ht="12.75" customHeight="1">
      <c r="B798" s="40"/>
    </row>
    <row r="799" ht="12.75" customHeight="1">
      <c r="B799" s="40"/>
    </row>
    <row r="800" ht="12.75" customHeight="1">
      <c r="B800" s="40"/>
    </row>
    <row r="801" ht="12.75" customHeight="1">
      <c r="B801" s="40"/>
    </row>
    <row r="802" ht="12.75" customHeight="1">
      <c r="B802" s="40"/>
    </row>
    <row r="803" ht="12.75" customHeight="1">
      <c r="B803" s="40"/>
    </row>
    <row r="804" ht="12.75" customHeight="1">
      <c r="B804" s="40"/>
    </row>
    <row r="805" ht="12.75" customHeight="1">
      <c r="B805" s="40"/>
    </row>
    <row r="806" ht="12.75" customHeight="1">
      <c r="B806" s="40"/>
    </row>
    <row r="807" ht="12.75" customHeight="1">
      <c r="B807" s="40"/>
    </row>
    <row r="808" ht="12.75" customHeight="1">
      <c r="B808" s="40"/>
    </row>
    <row r="809" ht="12.75" customHeight="1">
      <c r="B809" s="40"/>
    </row>
    <row r="810" ht="12.75" customHeight="1">
      <c r="B810" s="40"/>
    </row>
    <row r="811" ht="12.75" customHeight="1">
      <c r="B811" s="40"/>
    </row>
    <row r="812" ht="12.75" customHeight="1">
      <c r="B812" s="40"/>
    </row>
    <row r="813" ht="12.75" customHeight="1">
      <c r="B813" s="40"/>
    </row>
    <row r="814" ht="12.75" customHeight="1">
      <c r="B814" s="40"/>
    </row>
    <row r="815" ht="12.75" customHeight="1">
      <c r="B815" s="40"/>
    </row>
    <row r="816" ht="12.75" customHeight="1">
      <c r="B816" s="40"/>
    </row>
    <row r="817" ht="12.75" customHeight="1">
      <c r="B817" s="40"/>
    </row>
    <row r="818" ht="12.75" customHeight="1">
      <c r="B818" s="40"/>
    </row>
    <row r="819" ht="12.75" customHeight="1">
      <c r="B819" s="40"/>
    </row>
    <row r="820" ht="12.75" customHeight="1">
      <c r="B820" s="40"/>
    </row>
    <row r="821" ht="12.75" customHeight="1">
      <c r="B821" s="40"/>
    </row>
    <row r="822" ht="12.75" customHeight="1">
      <c r="B822" s="40"/>
    </row>
    <row r="823" ht="12.75" customHeight="1">
      <c r="B823" s="40"/>
    </row>
    <row r="824" ht="12.75" customHeight="1">
      <c r="B824" s="40"/>
    </row>
    <row r="825" ht="12.75" customHeight="1">
      <c r="B825" s="40"/>
    </row>
    <row r="826" ht="12.75" customHeight="1">
      <c r="B826" s="40"/>
    </row>
    <row r="827" ht="12.75" customHeight="1">
      <c r="B827" s="40"/>
    </row>
    <row r="828" ht="12.75" customHeight="1">
      <c r="B828" s="40"/>
    </row>
    <row r="829" ht="12.75" customHeight="1">
      <c r="B829" s="40"/>
    </row>
    <row r="830" ht="12.75" customHeight="1">
      <c r="B830" s="40"/>
    </row>
    <row r="831" ht="12.75" customHeight="1">
      <c r="B831" s="40"/>
    </row>
    <row r="832" ht="12.75" customHeight="1">
      <c r="B832" s="40"/>
    </row>
    <row r="833" ht="12.75" customHeight="1">
      <c r="B833" s="40"/>
    </row>
    <row r="834" ht="12.75" customHeight="1">
      <c r="B834" s="40"/>
    </row>
    <row r="835" ht="12.75" customHeight="1">
      <c r="B835" s="40"/>
    </row>
    <row r="836" ht="12.75" customHeight="1">
      <c r="B836" s="40"/>
    </row>
    <row r="837" ht="12.75" customHeight="1">
      <c r="B837" s="40"/>
    </row>
    <row r="838" ht="12.75" customHeight="1">
      <c r="B838" s="40"/>
    </row>
    <row r="839" ht="12.75" customHeight="1">
      <c r="B839" s="40"/>
    </row>
    <row r="840" ht="12.75" customHeight="1">
      <c r="B840" s="40"/>
    </row>
    <row r="841" ht="12.75" customHeight="1">
      <c r="B841" s="40"/>
    </row>
    <row r="842" ht="12.75" customHeight="1">
      <c r="B842" s="40"/>
    </row>
    <row r="843" ht="12.75" customHeight="1">
      <c r="B843" s="40"/>
    </row>
    <row r="844" ht="12.75" customHeight="1">
      <c r="B844" s="40"/>
    </row>
    <row r="845" ht="12.75" customHeight="1">
      <c r="B845" s="40"/>
    </row>
    <row r="846" ht="12.75" customHeight="1">
      <c r="B846" s="40"/>
    </row>
    <row r="847" ht="12.75" customHeight="1">
      <c r="B847" s="40"/>
    </row>
    <row r="848" ht="12.75" customHeight="1">
      <c r="B848" s="40"/>
    </row>
    <row r="849" ht="12.75" customHeight="1">
      <c r="B849" s="40"/>
    </row>
    <row r="850" ht="12.75" customHeight="1">
      <c r="B850" s="40"/>
    </row>
    <row r="851" ht="12.75" customHeight="1">
      <c r="B851" s="40"/>
    </row>
    <row r="852" ht="12.75" customHeight="1">
      <c r="B852" s="40"/>
    </row>
    <row r="853" ht="12.75" customHeight="1">
      <c r="B853" s="40"/>
    </row>
    <row r="854" ht="12.75" customHeight="1">
      <c r="B854" s="40"/>
    </row>
    <row r="855" ht="12.75" customHeight="1">
      <c r="B855" s="40"/>
    </row>
    <row r="856" ht="12.75" customHeight="1">
      <c r="B856" s="40"/>
    </row>
    <row r="857" ht="12.75" customHeight="1">
      <c r="B857" s="40"/>
    </row>
    <row r="858" ht="12.75" customHeight="1">
      <c r="B858" s="40"/>
    </row>
    <row r="859" ht="12.75" customHeight="1">
      <c r="B859" s="40"/>
    </row>
    <row r="860" ht="12.75" customHeight="1">
      <c r="B860" s="40"/>
    </row>
    <row r="861" ht="12.75" customHeight="1">
      <c r="B861" s="40"/>
    </row>
    <row r="862" ht="12.75" customHeight="1">
      <c r="B862" s="40"/>
    </row>
    <row r="863" ht="12.75" customHeight="1">
      <c r="B863" s="40"/>
    </row>
    <row r="864" ht="12.75" customHeight="1">
      <c r="B864" s="40"/>
    </row>
    <row r="865" ht="12.75" customHeight="1">
      <c r="B865" s="40"/>
    </row>
    <row r="866" ht="12.75" customHeight="1">
      <c r="B866" s="40"/>
    </row>
    <row r="867" ht="12.75" customHeight="1">
      <c r="B867" s="40"/>
    </row>
    <row r="868" ht="12.75" customHeight="1">
      <c r="B868" s="40"/>
    </row>
    <row r="869" ht="12.75" customHeight="1">
      <c r="B869" s="40"/>
    </row>
    <row r="870" ht="12.75" customHeight="1">
      <c r="B870" s="40"/>
    </row>
    <row r="871" ht="12.75" customHeight="1">
      <c r="B871" s="40"/>
    </row>
    <row r="872" ht="12.75" customHeight="1">
      <c r="B872" s="40"/>
    </row>
    <row r="873" ht="12.75" customHeight="1">
      <c r="B873" s="40"/>
    </row>
    <row r="874" ht="12.75" customHeight="1">
      <c r="B874" s="40"/>
    </row>
    <row r="875" ht="12.75" customHeight="1">
      <c r="B875" s="40"/>
    </row>
    <row r="876" ht="12.75" customHeight="1">
      <c r="B876" s="40"/>
    </row>
    <row r="877" ht="12.75" customHeight="1">
      <c r="B877" s="40"/>
    </row>
    <row r="878" ht="12.75" customHeight="1">
      <c r="B878" s="40"/>
    </row>
    <row r="879" ht="12.75" customHeight="1">
      <c r="B879" s="40"/>
    </row>
    <row r="880" ht="12.75" customHeight="1">
      <c r="B880" s="40"/>
    </row>
    <row r="881" ht="12.75" customHeight="1">
      <c r="B881" s="40"/>
    </row>
    <row r="882" ht="12.75" customHeight="1">
      <c r="B882" s="40"/>
    </row>
    <row r="883" ht="12.75" customHeight="1">
      <c r="B883" s="40"/>
    </row>
    <row r="884" ht="12.75" customHeight="1">
      <c r="B884" s="40"/>
    </row>
    <row r="885" ht="12.75" customHeight="1">
      <c r="B885" s="40"/>
    </row>
    <row r="886" ht="12.75" customHeight="1">
      <c r="B886" s="40"/>
    </row>
    <row r="887" ht="12.75" customHeight="1">
      <c r="B887" s="40"/>
    </row>
    <row r="888" ht="12.75" customHeight="1">
      <c r="B888" s="40"/>
    </row>
    <row r="889" ht="12.75" customHeight="1">
      <c r="B889" s="40"/>
    </row>
    <row r="890" ht="12.75" customHeight="1">
      <c r="B890" s="40"/>
    </row>
    <row r="891" ht="12.75" customHeight="1">
      <c r="B891" s="40"/>
    </row>
    <row r="892" ht="12.75" customHeight="1">
      <c r="B892" s="40"/>
    </row>
    <row r="893" ht="12.75" customHeight="1">
      <c r="B893" s="40"/>
    </row>
    <row r="894" ht="12.75" customHeight="1">
      <c r="B894" s="40"/>
    </row>
    <row r="895" ht="12.75" customHeight="1">
      <c r="B895" s="40"/>
    </row>
    <row r="896" ht="12.75" customHeight="1">
      <c r="B896" s="40"/>
    </row>
    <row r="897" ht="12.75" customHeight="1">
      <c r="B897" s="40"/>
    </row>
    <row r="898" ht="12.75" customHeight="1">
      <c r="B898" s="40"/>
    </row>
    <row r="899" ht="12.75" customHeight="1">
      <c r="B899" s="40"/>
    </row>
    <row r="900" ht="12.75" customHeight="1">
      <c r="B900" s="40"/>
    </row>
    <row r="901" ht="12.75" customHeight="1">
      <c r="B901" s="40"/>
    </row>
    <row r="902" ht="12.75" customHeight="1">
      <c r="B902" s="40"/>
    </row>
    <row r="903" ht="12.75" customHeight="1">
      <c r="B903" s="40"/>
    </row>
    <row r="904" ht="12.75" customHeight="1">
      <c r="B904" s="40"/>
    </row>
    <row r="905" ht="12.75" customHeight="1">
      <c r="B905" s="40"/>
    </row>
    <row r="906" ht="12.75" customHeight="1">
      <c r="B906" s="40"/>
    </row>
    <row r="907" ht="12.75" customHeight="1">
      <c r="B907" s="40"/>
    </row>
    <row r="908" ht="12.75" customHeight="1">
      <c r="B908" s="40"/>
    </row>
    <row r="909" ht="12.75" customHeight="1">
      <c r="B909" s="40"/>
    </row>
    <row r="910" ht="12.75" customHeight="1">
      <c r="B910" s="40"/>
    </row>
    <row r="911" ht="12.75" customHeight="1">
      <c r="B911" s="40"/>
    </row>
    <row r="912" ht="12.75" customHeight="1">
      <c r="B912" s="40"/>
    </row>
    <row r="913" ht="12.75" customHeight="1">
      <c r="B913" s="40"/>
    </row>
    <row r="914" ht="12.75" customHeight="1">
      <c r="B914" s="40"/>
    </row>
    <row r="915" ht="12.75" customHeight="1">
      <c r="B915" s="40"/>
    </row>
    <row r="916" ht="12.75" customHeight="1">
      <c r="B916" s="40"/>
    </row>
    <row r="917" ht="12.75" customHeight="1">
      <c r="B917" s="40"/>
    </row>
    <row r="918" ht="12.75" customHeight="1">
      <c r="B918" s="40"/>
    </row>
    <row r="919" ht="12.75" customHeight="1">
      <c r="B919" s="40"/>
    </row>
    <row r="920" ht="12.75" customHeight="1">
      <c r="B920" s="40"/>
    </row>
    <row r="921" ht="12.75" customHeight="1">
      <c r="B921" s="40"/>
    </row>
    <row r="922" ht="12.75" customHeight="1">
      <c r="B922" s="40"/>
    </row>
    <row r="923" ht="12.75" customHeight="1">
      <c r="B923" s="40"/>
    </row>
    <row r="924" ht="12.75" customHeight="1">
      <c r="B924" s="40"/>
    </row>
    <row r="925" ht="12.75" customHeight="1">
      <c r="B925" s="40"/>
    </row>
    <row r="926" ht="12.75" customHeight="1">
      <c r="B926" s="40"/>
    </row>
    <row r="927" ht="12.75" customHeight="1">
      <c r="B927" s="40"/>
    </row>
    <row r="928" ht="12.75" customHeight="1">
      <c r="B928" s="40"/>
    </row>
    <row r="929" ht="12.75" customHeight="1">
      <c r="B929" s="40"/>
    </row>
    <row r="930" ht="12.75" customHeight="1">
      <c r="B930" s="40"/>
    </row>
    <row r="931" ht="12.75" customHeight="1">
      <c r="B931" s="40"/>
    </row>
    <row r="932" ht="12.75" customHeight="1">
      <c r="B932" s="40"/>
    </row>
    <row r="933" ht="12.75" customHeight="1">
      <c r="B933" s="40"/>
    </row>
    <row r="934" ht="12.75" customHeight="1">
      <c r="B934" s="40"/>
    </row>
    <row r="935" ht="12.75" customHeight="1">
      <c r="B935" s="40"/>
    </row>
    <row r="936" ht="12.75" customHeight="1">
      <c r="B936" s="40"/>
    </row>
    <row r="937" ht="12.75" customHeight="1">
      <c r="B937" s="40"/>
    </row>
    <row r="938" ht="12.75" customHeight="1">
      <c r="B938" s="40"/>
    </row>
    <row r="939" ht="12.75" customHeight="1">
      <c r="B939" s="40"/>
    </row>
    <row r="940" ht="12.75" customHeight="1">
      <c r="B940" s="40"/>
    </row>
    <row r="941" ht="12.75" customHeight="1">
      <c r="B941" s="40"/>
    </row>
    <row r="942" ht="12.75" customHeight="1">
      <c r="B942" s="40"/>
    </row>
    <row r="943" ht="12.75" customHeight="1">
      <c r="B943" s="40"/>
    </row>
    <row r="944" ht="12.75" customHeight="1">
      <c r="B944" s="40"/>
    </row>
    <row r="945" ht="12.75" customHeight="1">
      <c r="B945" s="40"/>
    </row>
    <row r="946" ht="12.75" customHeight="1">
      <c r="B946" s="40"/>
    </row>
    <row r="947" ht="12.75" customHeight="1">
      <c r="B947" s="40"/>
    </row>
    <row r="948" ht="12.75" customHeight="1">
      <c r="B948" s="40"/>
    </row>
    <row r="949" ht="12.75" customHeight="1">
      <c r="B949" s="40"/>
    </row>
    <row r="950" ht="12.75" customHeight="1">
      <c r="B950" s="40"/>
    </row>
    <row r="951" ht="12.75" customHeight="1">
      <c r="B951" s="40"/>
    </row>
    <row r="952" ht="12.75" customHeight="1">
      <c r="B952" s="40"/>
    </row>
    <row r="953" ht="12.75" customHeight="1">
      <c r="B953" s="40"/>
    </row>
    <row r="954" ht="12.75" customHeight="1">
      <c r="B954" s="40"/>
    </row>
    <row r="955" ht="12.75" customHeight="1">
      <c r="B955" s="40"/>
    </row>
    <row r="956" ht="12.75" customHeight="1">
      <c r="B956" s="40"/>
    </row>
    <row r="957" ht="12.75" customHeight="1">
      <c r="B957" s="40"/>
    </row>
    <row r="958" ht="12.75" customHeight="1">
      <c r="B958" s="40"/>
    </row>
    <row r="959" ht="12.75" customHeight="1">
      <c r="B959" s="40"/>
    </row>
    <row r="960" ht="12.75" customHeight="1">
      <c r="B960" s="40"/>
    </row>
    <row r="961" ht="12.75" customHeight="1">
      <c r="B961" s="40"/>
    </row>
    <row r="962" ht="12.75" customHeight="1">
      <c r="B962" s="40"/>
    </row>
    <row r="963" ht="12.75" customHeight="1">
      <c r="B963" s="40"/>
    </row>
    <row r="964" ht="12.75" customHeight="1">
      <c r="B964" s="40"/>
    </row>
    <row r="965" ht="12.75" customHeight="1">
      <c r="B965" s="40"/>
    </row>
    <row r="966" ht="12.75" customHeight="1">
      <c r="B966" s="40"/>
    </row>
    <row r="967" ht="12.75" customHeight="1">
      <c r="B967" s="40"/>
    </row>
    <row r="968" ht="12.75" customHeight="1">
      <c r="B968" s="40"/>
    </row>
    <row r="969" ht="12.75" customHeight="1">
      <c r="B969" s="40"/>
    </row>
    <row r="970" ht="12.75" customHeight="1">
      <c r="B970" s="40"/>
    </row>
    <row r="971" ht="12.75" customHeight="1">
      <c r="B971" s="40"/>
    </row>
    <row r="972" ht="12.75" customHeight="1">
      <c r="B972" s="40"/>
    </row>
    <row r="973" ht="12.75" customHeight="1">
      <c r="B973" s="40"/>
    </row>
    <row r="974" ht="12.75" customHeight="1">
      <c r="B974" s="40"/>
    </row>
    <row r="975" ht="12.75" customHeight="1">
      <c r="B975" s="40"/>
    </row>
    <row r="976" ht="12.75" customHeight="1">
      <c r="B976" s="40"/>
    </row>
    <row r="977" ht="12.75" customHeight="1">
      <c r="B977" s="40"/>
    </row>
    <row r="978" ht="12.75" customHeight="1">
      <c r="B978" s="40"/>
    </row>
    <row r="979" ht="12.75" customHeight="1">
      <c r="B979" s="40"/>
    </row>
    <row r="980" ht="12.75" customHeight="1">
      <c r="B980" s="40"/>
    </row>
    <row r="981" ht="12.75" customHeight="1">
      <c r="B981" s="40"/>
    </row>
    <row r="982" ht="12.75" customHeight="1">
      <c r="B982" s="40"/>
    </row>
    <row r="983" ht="12.75" customHeight="1">
      <c r="B983" s="40"/>
    </row>
    <row r="984" ht="12.75" customHeight="1">
      <c r="B984" s="40"/>
    </row>
    <row r="985" ht="12.75" customHeight="1">
      <c r="B985" s="40"/>
    </row>
    <row r="986" ht="12.75" customHeight="1">
      <c r="B986" s="40"/>
    </row>
    <row r="987" ht="12.75" customHeight="1">
      <c r="B987" s="40"/>
    </row>
    <row r="988" ht="12.75" customHeight="1">
      <c r="B988" s="40"/>
    </row>
    <row r="989" ht="12.75" customHeight="1">
      <c r="B989" s="40"/>
    </row>
    <row r="990" ht="12.75" customHeight="1">
      <c r="B990" s="40"/>
    </row>
    <row r="991" ht="12.75" customHeight="1">
      <c r="B991" s="40"/>
    </row>
    <row r="992" ht="12.75" customHeight="1">
      <c r="B992" s="40"/>
    </row>
    <row r="993" ht="12.75" customHeight="1">
      <c r="B993" s="40"/>
    </row>
    <row r="994" ht="12.75" customHeight="1">
      <c r="B994" s="40"/>
    </row>
    <row r="995" ht="12.75" customHeight="1">
      <c r="B995" s="40"/>
    </row>
    <row r="996" ht="12.75" customHeight="1">
      <c r="B996" s="40"/>
    </row>
    <row r="997" ht="12.75" customHeight="1">
      <c r="B997" s="40"/>
    </row>
    <row r="998" ht="12.75" customHeight="1">
      <c r="B998" s="40"/>
    </row>
    <row r="999" ht="12.75" customHeight="1">
      <c r="B999" s="40"/>
    </row>
    <row r="1000" ht="12.75" customHeight="1">
      <c r="B1000" s="40"/>
    </row>
    <row r="1001" ht="12.75" customHeight="1">
      <c r="B1001" s="40"/>
    </row>
    <row r="1002" ht="12.75" customHeight="1">
      <c r="B1002" s="40"/>
    </row>
    <row r="1003" ht="12.75" customHeight="1">
      <c r="B1003" s="40"/>
    </row>
    <row r="1004" ht="12.75" customHeight="1">
      <c r="B1004" s="40"/>
    </row>
    <row r="1005" ht="12.75" customHeight="1">
      <c r="B1005" s="40"/>
    </row>
    <row r="1006" ht="12.75" customHeight="1">
      <c r="B1006" s="40"/>
    </row>
    <row r="1007" ht="12.75" customHeight="1">
      <c r="B1007" s="40"/>
    </row>
    <row r="1008" ht="12.75" customHeight="1">
      <c r="B1008" s="40"/>
    </row>
    <row r="1009" ht="12.75" customHeight="1">
      <c r="B1009" s="40"/>
    </row>
    <row r="1010" ht="12.75" customHeight="1">
      <c r="B1010" s="40"/>
    </row>
    <row r="1011" ht="12.75" customHeight="1">
      <c r="B1011" s="40"/>
    </row>
    <row r="1012" ht="12.75" customHeight="1">
      <c r="B1012" s="40"/>
    </row>
    <row r="1013" ht="12.75" customHeight="1">
      <c r="B1013" s="40"/>
    </row>
    <row r="1014" ht="12.75" customHeight="1">
      <c r="B1014" s="40"/>
    </row>
    <row r="1015" ht="12.75" customHeight="1">
      <c r="B1015" s="40"/>
    </row>
    <row r="1016" ht="12.75" customHeight="1">
      <c r="B1016" s="40"/>
    </row>
    <row r="1017" ht="12.75" customHeight="1">
      <c r="B1017" s="40"/>
    </row>
    <row r="1018" ht="12.75" customHeight="1">
      <c r="B1018" s="40"/>
    </row>
    <row r="1019" ht="12.75" customHeight="1">
      <c r="B1019" s="40"/>
    </row>
    <row r="1020" ht="12.75" customHeight="1">
      <c r="B1020" s="40"/>
    </row>
    <row r="1021" ht="12.75" customHeight="1">
      <c r="B1021" s="40"/>
    </row>
    <row r="1022" ht="12.75" customHeight="1">
      <c r="B1022" s="40"/>
    </row>
    <row r="1023" ht="12.75" customHeight="1">
      <c r="B1023" s="40"/>
    </row>
    <row r="1024" ht="12.75" customHeight="1">
      <c r="B1024" s="40"/>
    </row>
    <row r="1025" ht="12.75" customHeight="1">
      <c r="B1025" s="40"/>
    </row>
    <row r="1026" ht="12.75" customHeight="1">
      <c r="B1026" s="40"/>
    </row>
    <row r="1027" ht="12.75" customHeight="1">
      <c r="B1027" s="40"/>
    </row>
    <row r="1028" ht="12.75" customHeight="1">
      <c r="B1028" s="40"/>
    </row>
    <row r="1029" ht="12.75" customHeight="1">
      <c r="B1029" s="40"/>
    </row>
    <row r="1030" ht="12.75" customHeight="1">
      <c r="B1030" s="40"/>
    </row>
    <row r="1031" ht="12.75" customHeight="1">
      <c r="B1031" s="40"/>
    </row>
    <row r="1032" ht="12.75" customHeight="1">
      <c r="B1032" s="40"/>
    </row>
    <row r="1033" ht="12.75" customHeight="1">
      <c r="B1033" s="40"/>
    </row>
    <row r="1034" ht="12.75" customHeight="1">
      <c r="B1034" s="40"/>
    </row>
    <row r="1035" ht="12.75" customHeight="1">
      <c r="B1035" s="40"/>
    </row>
    <row r="1036" ht="12.75" customHeight="1">
      <c r="B1036" s="40"/>
    </row>
    <row r="1037" ht="12.75" customHeight="1">
      <c r="B1037" s="40"/>
    </row>
    <row r="1038" ht="12.75" customHeight="1">
      <c r="B1038" s="40"/>
    </row>
  </sheetData>
  <sheetProtection/>
  <mergeCells count="7">
    <mergeCell ref="D128:E128"/>
    <mergeCell ref="D129:E129"/>
    <mergeCell ref="D125:E125"/>
    <mergeCell ref="D126:E126"/>
    <mergeCell ref="D127:E127"/>
    <mergeCell ref="A3:F3"/>
    <mergeCell ref="B7:F7"/>
  </mergeCells>
  <dataValidations count="3">
    <dataValidation type="list" allowBlank="1" showInputMessage="1" showErrorMessage="1" sqref="C125:C129">
      <formula1>$D$976:$D$1006</formula1>
    </dataValidation>
    <dataValidation type="list" allowBlank="1" showInputMessage="1" showErrorMessage="1" sqref="C118:C124 C130:C65536 C11">
      <formula1>#REF!</formula1>
    </dataValidation>
    <dataValidation type="list" allowBlank="1" showInputMessage="1" showErrorMessage="1" sqref="C13:C117">
      <formula1>#REF!</formula1>
    </dataValidation>
  </dataValidations>
  <printOptions horizontalCentered="1"/>
  <pageMargins left="0.8661417322834646" right="0.7480314960629921" top="1.1811023622047245" bottom="0.7874015748031497" header="0.9055118110236221" footer="0.1968503937007874"/>
  <pageSetup firstPageNumber="23" useFirstPageNumber="1" horizontalDpi="600" verticalDpi="600" orientation="landscape" paperSize="9" r:id="rId1"/>
  <headerFooter alignWithMargins="0">
    <oddHeader>&amp;L&amp;"Arial Narrow,Treknināts slīpraksts"&amp;UMadonas pilsētas Saules ielas (posmā no Rīgas ielas līdz Rūpniecības ielai) rekonstrukcija&amp;R&amp;"Arial Narrow,Slīpraksts"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poly17</dc:creator>
  <cp:keywords/>
  <dc:description/>
  <cp:lastModifiedBy>Signe</cp:lastModifiedBy>
  <cp:lastPrinted>2012-03-30T08:11:16Z</cp:lastPrinted>
  <dcterms:created xsi:type="dcterms:W3CDTF">1996-10-14T23:33:28Z</dcterms:created>
  <dcterms:modified xsi:type="dcterms:W3CDTF">2012-03-30T08:11:27Z</dcterms:modified>
  <cp:category/>
  <cp:version/>
  <cp:contentType/>
  <cp:contentStatus/>
</cp:coreProperties>
</file>