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1355" tabRatio="462" activeTab="5"/>
  </bookViews>
  <sheets>
    <sheet name="koptāme" sheetId="1" r:id="rId1"/>
    <sheet name="kopsavilkums" sheetId="2" r:id="rId2"/>
    <sheet name="1" sheetId="3" r:id="rId3"/>
    <sheet name="2" sheetId="4" r:id="rId4"/>
    <sheet name="3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<sst xmlns="http://schemas.openxmlformats.org/spreadsheetml/2006/main" count="459" uniqueCount="230">
  <si>
    <t>Būvniecības koptāme</t>
  </si>
  <si>
    <t>Dzelzavas dienas aprūpes centra telpu rekosntrukcijas papildus būvdarbi</t>
  </si>
  <si>
    <t>Pasūtītājs: Madonas novada pašvaldība</t>
  </si>
  <si>
    <t>Reģistrācijas numurs: LV 90000054572</t>
  </si>
  <si>
    <t>Adrese: Saieta laukums 1, Madona, Madonas novads, LV-4801</t>
  </si>
  <si>
    <t>Būves nosaukums    :  Dzelzavas dienas aprūpes centrs</t>
  </si>
  <si>
    <r>
      <t xml:space="preserve">Objekta nosaukums :  </t>
    </r>
    <r>
      <rPr>
        <sz val="12"/>
        <color indexed="8"/>
        <rFont val="Times New Roman"/>
        <family val="1"/>
      </rPr>
      <t>Dzelzavas dienas aprūpes centra telpu rekosntrukcijas papildus būvdarbi</t>
    </r>
  </si>
  <si>
    <t>Objekta adrese         :  „Grāveri 1”, Dzelzavā, Dzelzavas pagastā, Madonas novadā.</t>
  </si>
  <si>
    <t>Nr.p.k.</t>
  </si>
  <si>
    <t>Objekta nosaukums</t>
  </si>
  <si>
    <t>Objekta izmaksas (LVL)</t>
  </si>
  <si>
    <t xml:space="preserve">“Dzelzavas dienas aprūpes centra papildus darbi” </t>
  </si>
  <si>
    <t>KOPĀ:</t>
  </si>
  <si>
    <t>Objekts: Jaungulbenes arodvidusskolas renovācija un labiekārtošana</t>
  </si>
  <si>
    <t>PVN 22%:</t>
  </si>
  <si>
    <t>Identifikācijas Nr.: JAV/2010/1/ERAF/3.1.1.1.</t>
  </si>
  <si>
    <t>KOPĀ AR PVN:</t>
  </si>
  <si>
    <t>Būvuzņēmējs: SIA "RCI Gulbene"</t>
  </si>
  <si>
    <t>Sastādīja: ______________________________________________________________________</t>
  </si>
  <si>
    <t>(Paraksts un tā atšifrējums, datums)</t>
  </si>
  <si>
    <t>h likme</t>
  </si>
  <si>
    <t>transports</t>
  </si>
  <si>
    <t>Kopsavilkuma aprēķini par darbu vai konstruktīvo elementu veidiem</t>
  </si>
  <si>
    <t>Par kopējo summu:</t>
  </si>
  <si>
    <t>Kopējā darbietilpība (ch):</t>
  </si>
  <si>
    <t>Tāme sastādīta 2011.gada _________</t>
  </si>
  <si>
    <t>Kods, tāmes Nr.</t>
  </si>
  <si>
    <t>Darba veids vai konstruktīvā elementa nosaukums</t>
  </si>
  <si>
    <t>Tāmes izmaksas (LVL)</t>
  </si>
  <si>
    <t>Tajā skaitā</t>
  </si>
  <si>
    <t>Darbietilpība (c/h)</t>
  </si>
  <si>
    <t>Darba alga (LVL)</t>
  </si>
  <si>
    <t>materiāli (LVL)</t>
  </si>
  <si>
    <t>mehānismi (LVL)</t>
  </si>
  <si>
    <t>1</t>
  </si>
  <si>
    <t>Lt-1</t>
  </si>
  <si>
    <t>Fasādes apdares darbi</t>
  </si>
  <si>
    <t>2</t>
  </si>
  <si>
    <t>Lt-2</t>
  </si>
  <si>
    <t xml:space="preserve">Pieplūdes-nosūces gaisa apstrādes iekārta </t>
  </si>
  <si>
    <t>3</t>
  </si>
  <si>
    <t>Lt-3</t>
  </si>
  <si>
    <t>Apkure 1.stāvs</t>
  </si>
  <si>
    <t>4</t>
  </si>
  <si>
    <t>Lt-4</t>
  </si>
  <si>
    <t>Siltummezgls</t>
  </si>
  <si>
    <t>Kopā tiešās izmaksas:</t>
  </si>
  <si>
    <t>Virsizdevumi:</t>
  </si>
  <si>
    <t xml:space="preserve">       %</t>
  </si>
  <si>
    <t>t.sk. - darba aizsardzība</t>
  </si>
  <si>
    <t>Peļņa:</t>
  </si>
  <si>
    <t>Darba devēja sociālais nodoklis:</t>
  </si>
  <si>
    <t>PAVISAM KOPĀ:</t>
  </si>
  <si>
    <t>Sastādīja:</t>
  </si>
  <si>
    <t>(Paraksts,datums)</t>
  </si>
  <si>
    <t>Pārbaudīja:</t>
  </si>
  <si>
    <t>Sertifikāta Nr.</t>
  </si>
  <si>
    <t>Lokālā tāme Nr. 1</t>
  </si>
  <si>
    <t>Tāmes izmaksa LVL</t>
  </si>
  <si>
    <t>N. p. k.</t>
  </si>
  <si>
    <t>Kods</t>
  </si>
  <si>
    <t>Darbu , izdevumu nosaukums</t>
  </si>
  <si>
    <t>Mēra vien.</t>
  </si>
  <si>
    <t>Daudz.</t>
  </si>
  <si>
    <t>Vienības izmaksas /LVL/</t>
  </si>
  <si>
    <t>Kopējās izmaksas /LVL/</t>
  </si>
  <si>
    <t>Summa LVL</t>
  </si>
  <si>
    <t>Laika norma c/h</t>
  </si>
  <si>
    <t>Darba samaks. likme LVL</t>
  </si>
  <si>
    <t>Darba alga LVL</t>
  </si>
  <si>
    <t>Materiāli LVL</t>
  </si>
  <si>
    <t>Mehā- nismi LVL</t>
  </si>
  <si>
    <t>Vienībai  kopā LVL</t>
  </si>
  <si>
    <t>Darbie- tilpība c/h</t>
  </si>
  <si>
    <t>Cokols</t>
  </si>
  <si>
    <t>21-1</t>
  </si>
  <si>
    <t>Cokola  virsmu aplīmēšana ar siltumizolācijas plāksnēm</t>
  </si>
  <si>
    <r>
      <t>m</t>
    </r>
    <r>
      <rPr>
        <b/>
        <vertAlign val="superscript"/>
        <sz val="10"/>
        <rFont val="Arial"/>
        <family val="2"/>
      </rPr>
      <t>2</t>
    </r>
  </si>
  <si>
    <t>21-2</t>
  </si>
  <si>
    <t>Siltumizolācija b=50mm</t>
  </si>
  <si>
    <r>
      <t>m</t>
    </r>
    <r>
      <rPr>
        <i/>
        <vertAlign val="superscript"/>
        <sz val="10"/>
        <rFont val="Arial"/>
        <family val="2"/>
      </rPr>
      <t>2</t>
    </r>
  </si>
  <si>
    <t>21-3</t>
  </si>
  <si>
    <t>Līmjava</t>
  </si>
  <si>
    <t>kg</t>
  </si>
  <si>
    <t>21-4</t>
  </si>
  <si>
    <t>Stiprinājumi</t>
  </si>
  <si>
    <t>gb</t>
  </si>
  <si>
    <t>21-5</t>
  </si>
  <si>
    <t>Stiegrota slāņa izveidošana uz siltumizolācijas plākšņu virsmas</t>
  </si>
  <si>
    <t>21-6</t>
  </si>
  <si>
    <t>Stiklašķiedras siets (≤140 gr / m2)</t>
  </si>
  <si>
    <t>21-7</t>
  </si>
  <si>
    <t>Armējošā java</t>
  </si>
  <si>
    <t>21-8</t>
  </si>
  <si>
    <t>PVC stūris ar sietu</t>
  </si>
  <si>
    <t>m</t>
  </si>
  <si>
    <t>21-9</t>
  </si>
  <si>
    <t>Stegrotā slāņa špaktelēšana</t>
  </si>
  <si>
    <t>21-10</t>
  </si>
  <si>
    <t>Špakteļmasa ārdarbiem</t>
  </si>
  <si>
    <t>21-11</t>
  </si>
  <si>
    <t>Smilšpapīrs</t>
  </si>
  <si>
    <t>21-12</t>
  </si>
  <si>
    <t>Tas pats krāsošana</t>
  </si>
  <si>
    <t>21-13</t>
  </si>
  <si>
    <t>Grunts</t>
  </si>
  <si>
    <t>litri</t>
  </si>
  <si>
    <t>21-14</t>
  </si>
  <si>
    <t>Krāsa cokolam ar toni</t>
  </si>
  <si>
    <t>Fasāde</t>
  </si>
  <si>
    <t>21-15</t>
  </si>
  <si>
    <t>Uguns mūra apdare virs jumta konstrukcijas</t>
  </si>
  <si>
    <t>21-16</t>
  </si>
  <si>
    <t>Cementa kaļķa java</t>
  </si>
  <si>
    <r>
      <t>m</t>
    </r>
    <r>
      <rPr>
        <i/>
        <vertAlign val="superscript"/>
        <sz val="10"/>
        <rFont val="Arial"/>
        <family val="2"/>
      </rPr>
      <t>3</t>
    </r>
  </si>
  <si>
    <t>21-17</t>
  </si>
  <si>
    <t xml:space="preserve">Grunts </t>
  </si>
  <si>
    <t>21-18</t>
  </si>
  <si>
    <t>Krāsa ar toni</t>
  </si>
  <si>
    <t>21-19</t>
  </si>
  <si>
    <t>Skursteņu apdare virs jumta konstrukcijas</t>
  </si>
  <si>
    <t>21-20</t>
  </si>
  <si>
    <t>21-21</t>
  </si>
  <si>
    <t>21-22</t>
  </si>
  <si>
    <t>21-23</t>
  </si>
  <si>
    <t>Metāla cokolprofila montāža siltumizolācijas plākņu balstīšanai</t>
  </si>
  <si>
    <t>21-24</t>
  </si>
  <si>
    <t xml:space="preserve">Metāla profils </t>
  </si>
  <si>
    <t>21-25</t>
  </si>
  <si>
    <t>Montāžas palīgmateriāli</t>
  </si>
  <si>
    <t>kompl</t>
  </si>
  <si>
    <t>21-26</t>
  </si>
  <si>
    <t>Siltumizolācijas plātņu pielīmēšana fasādes virsmām strādājot uz sastatnām ( sienas ar ailēm)</t>
  </si>
  <si>
    <t>21-27</t>
  </si>
  <si>
    <t>Siltumizolācija b=100mm</t>
  </si>
  <si>
    <t>21-28</t>
  </si>
  <si>
    <t>21-29</t>
  </si>
  <si>
    <t>21-30</t>
  </si>
  <si>
    <r>
      <t xml:space="preserve">Stiegrota slāņa (biezums </t>
    </r>
    <r>
      <rPr>
        <b/>
        <sz val="8"/>
        <rFont val="Arial"/>
        <family val="2"/>
      </rPr>
      <t xml:space="preserve">≤ 5 mm) </t>
    </r>
    <r>
      <rPr>
        <b/>
        <sz val="8"/>
        <rFont val="Arial"/>
        <family val="2"/>
      </rPr>
      <t>izveidošana uz siltumizolācijas plākšņu virsmas</t>
    </r>
  </si>
  <si>
    <t>21-31</t>
  </si>
  <si>
    <r>
      <t>Stiklašķiedras siets (</t>
    </r>
    <r>
      <rPr>
        <i/>
        <sz val="8"/>
        <rFont val="Arial"/>
        <family val="2"/>
      </rPr>
      <t>≤140 gr / m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8"/>
        <rFont val="Arial"/>
        <family val="2"/>
      </rPr>
      <t>)</t>
    </r>
  </si>
  <si>
    <t>21-32</t>
  </si>
  <si>
    <t>21-33</t>
  </si>
  <si>
    <t>Palīgmateriāli</t>
  </si>
  <si>
    <t>21-34</t>
  </si>
  <si>
    <t>21-35</t>
  </si>
  <si>
    <t>21-36</t>
  </si>
  <si>
    <t xml:space="preserve">Fasādes virsmu gruntēšana </t>
  </si>
  <si>
    <t>21-37</t>
  </si>
  <si>
    <t>Grunts zem dekoratīvā apmetuma</t>
  </si>
  <si>
    <t>21-38</t>
  </si>
  <si>
    <t>Dekoratīvā apmetuma ierīkošana fasādes virsmām</t>
  </si>
  <si>
    <t>21-39</t>
  </si>
  <si>
    <t>Dekoratīvais apmetums</t>
  </si>
  <si>
    <t>21-40</t>
  </si>
  <si>
    <t>Fasādes sienu virsmu krāsošana</t>
  </si>
  <si>
    <t>21-41</t>
  </si>
  <si>
    <t>21-42</t>
  </si>
  <si>
    <t>21-43</t>
  </si>
  <si>
    <t>Sastatņu uzstādīšana, nojaukšasnas</t>
  </si>
  <si>
    <t>Kopā:</t>
  </si>
  <si>
    <t>Materiālu, grunts apmaiņas un būvgružu transporta izdevumi</t>
  </si>
  <si>
    <t xml:space="preserve"> Kopā tiešās izmaksas:</t>
  </si>
  <si>
    <t>Tāmi sastādīja ______________________________</t>
  </si>
  <si>
    <t>Pārbaudīja:   ________________________________</t>
  </si>
  <si>
    <t>Lokālā tāme Nr. 2</t>
  </si>
  <si>
    <t>Pieplūdes-nosūces gaisa apstrādes sistēma PN 1</t>
  </si>
  <si>
    <t>Pieplūdes-nosūces gaisa apstrādes iekārtas ar  automātikas bloku un vadības paneli, komplektā:  GOLD 05DRX</t>
  </si>
  <si>
    <t>kompl.</t>
  </si>
  <si>
    <t xml:space="preserve">P 1 </t>
  </si>
  <si>
    <t xml:space="preserve">   ventilatora sekcija, nv=3015min-1, L=1690m3/st; P=300Pa ar elektrodzinēju 0,8kW GOLD Wing+</t>
  </si>
  <si>
    <t xml:space="preserve">   frekvenča pārveidotājs </t>
  </si>
  <si>
    <t>5</t>
  </si>
  <si>
    <t xml:space="preserve">    rotējošais siltummainis, efektivitāte 73% RECOnomic</t>
  </si>
  <si>
    <t>6</t>
  </si>
  <si>
    <t xml:space="preserve">    ūdens kalorifers, Q=5,69kW kopā ar sajaukšanas mezglu (sk.silt.apgādi) TBLA-5-000-031-2-1</t>
  </si>
  <si>
    <t>7</t>
  </si>
  <si>
    <t xml:space="preserve">    filtra sekcija ar filtru F7 </t>
  </si>
  <si>
    <t>8</t>
  </si>
  <si>
    <t xml:space="preserve">   aizbīdnis ar pievadu TBSA-1-000-031-1-1</t>
  </si>
  <si>
    <t>9</t>
  </si>
  <si>
    <t xml:space="preserve">   gala sekcija </t>
  </si>
  <si>
    <t>10</t>
  </si>
  <si>
    <t xml:space="preserve">N 1 </t>
  </si>
  <si>
    <t>11</t>
  </si>
  <si>
    <t xml:space="preserve">   ventilatora sekcija, nv=2713min-1, L=1440m3/st; P=300Pa ar elektrodzinēju 0,53kW GOLD Wing+</t>
  </si>
  <si>
    <t>12</t>
  </si>
  <si>
    <t>13</t>
  </si>
  <si>
    <t>14</t>
  </si>
  <si>
    <t>15</t>
  </si>
  <si>
    <t>16</t>
  </si>
  <si>
    <t>Trokšņu slāpētājs  l=600 LDC 315-600</t>
  </si>
  <si>
    <t>17</t>
  </si>
  <si>
    <t xml:space="preserve">Montāžas palīgmateriāli </t>
  </si>
  <si>
    <t>Lokālā tāme Nr.3</t>
  </si>
  <si>
    <t>Apkure</t>
  </si>
  <si>
    <t>Cietās vara caurules Ø18x1</t>
  </si>
  <si>
    <t>Cauruļvadu siltumizolācija ''Armacel'' DN25x13mm</t>
  </si>
  <si>
    <t>Tērauda radiators PURMO  ar cauruļvadu sānu pievienojumu, komplektā ar atgaisotāju, korķi un stiprinājuma kronšteiniem 1093W, C22-500-1400</t>
  </si>
  <si>
    <t>Tas pats, 1249W, C 22-500-1600</t>
  </si>
  <si>
    <t>Atgaitas pieslēguma mezgls RLV15</t>
  </si>
  <si>
    <t>Radiatora termoregulators  DANFOSS RTD 3120</t>
  </si>
  <si>
    <t>Montāžas palīgmateriāli  un veidgabali</t>
  </si>
  <si>
    <t>Lokālā tāme Nr. 4</t>
  </si>
  <si>
    <t>Ūdens sildāmais katls AK-006 (60kW), komplekta ar termometru-manometru (DN80; +120oC; 6bar); velkmes regulatoru; katla apkopes instrumentu; ķeta ārdi (3gab.); dūmgāzu aizvadu; drošības vārstu(DN15; 2,5bar); turbolizatoriem (2gab); durtiņu rokturiem (3gab.</t>
  </si>
  <si>
    <t>Nerūsējošās tērauda caurules Ø 219.1x2</t>
  </si>
  <si>
    <t>Līkums 90o DN 200, metināms</t>
  </si>
  <si>
    <t>Apkures cirkulācijas sūknis MAGNA 25-60 Q=1.7m3/h,  H=2.4m, N=10...85W, 0.6A, 230V, DN40</t>
  </si>
  <si>
    <t>gb.</t>
  </si>
  <si>
    <t>Apkures cirkulācijas sūknis MAGNA 25-60 Q=2.6m3/h,  H=2.1m, N=10...85W, 0.6A, 230V, DN40</t>
  </si>
  <si>
    <t>Izplešanās tvertne "Reflex"  V=80l, 6bar</t>
  </si>
  <si>
    <t>Ūdens filtrs DN40</t>
  </si>
  <si>
    <t>Manometrs</t>
  </si>
  <si>
    <t>Termometrs 0-130°C, metināms</t>
  </si>
  <si>
    <t>Aizbīdnis DN50</t>
  </si>
  <si>
    <t>Aizbīdnis DN40</t>
  </si>
  <si>
    <t>Atpakaļgaitas regulēšanas vārsts 11/4" 60 Kvs=14</t>
  </si>
  <si>
    <t>Atpakaļgaitas regulēšanas vārsts 1" 60 Kvs=11</t>
  </si>
  <si>
    <t>Automātiskais atgaisotājs  DN15</t>
  </si>
  <si>
    <t>Tukšošanas ventilis, DN15</t>
  </si>
  <si>
    <t>Membrānas drošības vārsts DN25, 6bar</t>
  </si>
  <si>
    <t>Lodveida ventilis DN20</t>
  </si>
  <si>
    <t>18</t>
  </si>
  <si>
    <t>Lodveida ventilis DN15</t>
  </si>
  <si>
    <t>19</t>
  </si>
  <si>
    <t>Vienvirziena vārsts DN15</t>
  </si>
  <si>
    <t>20</t>
  </si>
  <si>
    <t>Vienvirziena vārsts DN50</t>
  </si>
  <si>
    <t>21</t>
  </si>
  <si>
    <t>Iepirkuma identifikācijas numurs MNP2011/27_ERAF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</si>
</sst>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#,##0.00&quot;Ls&quot;"/>
    <numFmt numFmtId="166" formatCode="0.0"/>
    <numFmt numFmtId="167" formatCode="\ #,##0.00&quot;  &quot;;\-#,##0.00&quot;  &quot;;&quot; -&quot;#&quot;  &quot;;@\ "/>
  </numFmts>
  <fonts count="53">
    <font>
      <sz val="10"/>
      <name val="Arial"/>
      <family val="2"/>
    </font>
    <font>
      <sz val="10"/>
      <name val="LT 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u val="single"/>
      <sz val="8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164" fontId="0" fillId="0" borderId="0" applyFill="0" applyBorder="0" applyAlignment="0" applyProtection="0"/>
    <xf numFmtId="0" fontId="40" fillId="27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7" fillId="0" borderId="1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2" fontId="10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15" xfId="51" applyNumberFormat="1" applyFont="1" applyFill="1" applyBorder="1">
      <alignment/>
      <protection/>
    </xf>
    <xf numFmtId="0" fontId="7" fillId="0" borderId="15" xfId="0" applyFont="1" applyBorder="1" applyAlignment="1">
      <alignment/>
    </xf>
    <xf numFmtId="10" fontId="7" fillId="0" borderId="15" xfId="51" applyNumberFormat="1" applyFont="1" applyBorder="1" applyAlignment="1">
      <alignment horizontal="center"/>
      <protection/>
    </xf>
    <xf numFmtId="2" fontId="7" fillId="0" borderId="15" xfId="51" applyNumberFormat="1" applyFont="1" applyBorder="1" applyAlignment="1">
      <alignment vertical="top" wrapText="1"/>
      <protection/>
    </xf>
    <xf numFmtId="2" fontId="7" fillId="0" borderId="15" xfId="51" applyNumberFormat="1" applyFont="1" applyBorder="1" applyAlignment="1">
      <alignment/>
      <protection/>
    </xf>
    <xf numFmtId="2" fontId="7" fillId="0" borderId="15" xfId="51" applyNumberFormat="1" applyFont="1" applyBorder="1" applyAlignment="1">
      <alignment horizontal="right"/>
      <protection/>
    </xf>
    <xf numFmtId="2" fontId="7" fillId="0" borderId="15" xfId="51" applyNumberFormat="1" applyFont="1" applyBorder="1">
      <alignment/>
      <protection/>
    </xf>
    <xf numFmtId="0" fontId="10" fillId="0" borderId="15" xfId="0" applyFont="1" applyBorder="1" applyAlignment="1">
      <alignment/>
    </xf>
    <xf numFmtId="2" fontId="7" fillId="0" borderId="15" xfId="51" applyNumberFormat="1" applyFont="1" applyBorder="1" applyAlignment="1">
      <alignment horizontal="center"/>
      <protection/>
    </xf>
    <xf numFmtId="2" fontId="10" fillId="0" borderId="15" xfId="51" applyNumberFormat="1" applyFont="1" applyBorder="1" applyAlignment="1">
      <alignment horizontal="right"/>
      <protection/>
    </xf>
    <xf numFmtId="2" fontId="10" fillId="0" borderId="15" xfId="51" applyNumberFormat="1" applyFont="1" applyBorder="1">
      <alignment/>
      <protection/>
    </xf>
    <xf numFmtId="0" fontId="7" fillId="0" borderId="0" xfId="0" applyFont="1" applyFill="1" applyBorder="1" applyAlignment="1">
      <alignment horizontal="right"/>
    </xf>
    <xf numFmtId="0" fontId="7" fillId="0" borderId="0" xfId="52" applyFont="1">
      <alignment/>
      <protection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/>
    </xf>
    <xf numFmtId="167" fontId="7" fillId="0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53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_Sheet4" xfId="43"/>
    <cellStyle name="Ievade" xfId="44"/>
    <cellStyle name="Izvade" xfId="45"/>
    <cellStyle name="Kopsumma" xfId="46"/>
    <cellStyle name="Labs" xfId="47"/>
    <cellStyle name="Neitrāls" xfId="48"/>
    <cellStyle name="Normal 2" xfId="49"/>
    <cellStyle name="Normal_Ajomi" xfId="50"/>
    <cellStyle name="Normal_Apjomi" xfId="51"/>
    <cellStyle name="Normal_Rugāju pagastmāja" xfId="52"/>
    <cellStyle name="Nosaukums" xfId="53"/>
    <cellStyle name="Parastais 2" xfId="54"/>
    <cellStyle name="Pārbaudes šūna" xfId="55"/>
    <cellStyle name="Paskaidrojošs teksts" xfId="56"/>
    <cellStyle name="Piezīme" xfId="57"/>
    <cellStyle name="Percent" xfId="58"/>
    <cellStyle name="Saistītā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101" zoomScaleNormal="101" zoomScalePageLayoutView="0" workbookViewId="0" topLeftCell="A4">
      <selection activeCell="A8" sqref="A8"/>
    </sheetView>
  </sheetViews>
  <sheetFormatPr defaultColWidth="9.00390625" defaultRowHeight="12.75"/>
  <cols>
    <col min="1" max="1" width="7.28125" style="1" customWidth="1"/>
    <col min="2" max="2" width="10.57421875" style="1" customWidth="1"/>
    <col min="3" max="3" width="6.421875" style="1" customWidth="1"/>
    <col min="4" max="4" width="4.00390625" style="1" customWidth="1"/>
    <col min="5" max="5" width="4.140625" style="1" customWidth="1"/>
    <col min="6" max="6" width="1.8515625" style="1" customWidth="1"/>
    <col min="7" max="8" width="5.00390625" style="1" customWidth="1"/>
    <col min="9" max="9" width="16.57421875" style="1" customWidth="1"/>
    <col min="10" max="11" width="0" style="1" hidden="1" customWidth="1"/>
    <col min="12" max="12" width="4.28125" style="1" customWidth="1"/>
    <col min="13" max="13" width="4.8515625" style="1" customWidth="1"/>
    <col min="14" max="14" width="12.421875" style="1" customWidth="1"/>
    <col min="15" max="16384" width="9.00390625" style="1" customWidth="1"/>
  </cols>
  <sheetData>
    <row r="1" ht="15.75">
      <c r="H1" s="2" t="s">
        <v>0</v>
      </c>
    </row>
    <row r="3" spans="1:14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5" spans="1:3" ht="12.75">
      <c r="A5" s="3" t="s">
        <v>2</v>
      </c>
      <c r="B5" s="4"/>
      <c r="C5" s="4"/>
    </row>
    <row r="6" spans="1:3" ht="12.75">
      <c r="A6" s="4" t="s">
        <v>3</v>
      </c>
      <c r="B6" s="5"/>
      <c r="C6" s="5"/>
    </row>
    <row r="7" spans="1:3" ht="12.75">
      <c r="A7" s="4" t="s">
        <v>4</v>
      </c>
      <c r="B7" s="4"/>
      <c r="C7" s="4"/>
    </row>
    <row r="8" spans="1:3" ht="12.75">
      <c r="A8" s="6" t="s">
        <v>229</v>
      </c>
      <c r="B8" s="6"/>
      <c r="C8" s="6"/>
    </row>
    <row r="9" spans="1:3" ht="12.75">
      <c r="A9" s="6"/>
      <c r="B9" s="6"/>
      <c r="C9" s="6"/>
    </row>
    <row r="10" spans="1:3" ht="12.75">
      <c r="A10" s="7" t="s">
        <v>5</v>
      </c>
      <c r="B10" s="7"/>
      <c r="C10" s="7"/>
    </row>
    <row r="11" spans="1:14" ht="15.75">
      <c r="A11" s="7" t="s">
        <v>6</v>
      </c>
      <c r="B11" s="7"/>
      <c r="C11" s="7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</row>
    <row r="12" spans="1:14" ht="12.75">
      <c r="A12" s="7" t="s">
        <v>7</v>
      </c>
      <c r="B12" s="7"/>
      <c r="C12" s="7"/>
      <c r="N12" s="10"/>
    </row>
    <row r="13" ht="12" customHeight="1"/>
    <row r="14" ht="30" customHeight="1"/>
    <row r="15" spans="1:14" s="12" customFormat="1" ht="14.25" customHeight="1">
      <c r="A15" s="11" t="s">
        <v>8</v>
      </c>
      <c r="B15" s="135" t="s">
        <v>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 t="s">
        <v>10</v>
      </c>
      <c r="M15" s="135"/>
      <c r="N15" s="135"/>
    </row>
    <row r="16" spans="1:14" ht="46.5" customHeight="1">
      <c r="A16" s="13">
        <v>1</v>
      </c>
      <c r="B16" s="136" t="s">
        <v>11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7"/>
      <c r="M16" s="137"/>
      <c r="N16" s="137"/>
    </row>
    <row r="17" spans="1:14" ht="15.75" customHeight="1">
      <c r="A17" s="138" t="s">
        <v>12</v>
      </c>
      <c r="B17" s="138" t="s">
        <v>13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9"/>
      <c r="M17" s="139"/>
      <c r="N17" s="139"/>
    </row>
    <row r="18" spans="1:14" ht="16.5" customHeight="1">
      <c r="A18" s="138" t="s">
        <v>14</v>
      </c>
      <c r="B18" s="138" t="s">
        <v>15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40"/>
      <c r="M18" s="140"/>
      <c r="N18" s="140"/>
    </row>
    <row r="19" spans="1:14" ht="17.25" customHeight="1">
      <c r="A19" s="138" t="s">
        <v>16</v>
      </c>
      <c r="B19" s="138" t="s">
        <v>17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139"/>
      <c r="N19" s="139"/>
    </row>
    <row r="25" ht="12.75">
      <c r="A25" s="14" t="s">
        <v>18</v>
      </c>
    </row>
    <row r="26" ht="12.75">
      <c r="E26" s="1" t="s">
        <v>19</v>
      </c>
    </row>
    <row r="28" spans="2:3" ht="12.75" hidden="1">
      <c r="B28" s="1" t="s">
        <v>20</v>
      </c>
      <c r="C28" s="15">
        <v>3</v>
      </c>
    </row>
    <row r="29" spans="2:3" ht="12.75" hidden="1">
      <c r="B29" s="1" t="s">
        <v>21</v>
      </c>
      <c r="C29" s="16">
        <v>0.07</v>
      </c>
    </row>
    <row r="30" ht="12.75">
      <c r="C30" s="17"/>
    </row>
  </sheetData>
  <sheetProtection/>
  <mergeCells count="11">
    <mergeCell ref="A18:K18"/>
    <mergeCell ref="L18:N18"/>
    <mergeCell ref="A19:K19"/>
    <mergeCell ref="L19:N19"/>
    <mergeCell ref="A3:N3"/>
    <mergeCell ref="B15:K15"/>
    <mergeCell ref="L15:N15"/>
    <mergeCell ref="B16:K16"/>
    <mergeCell ref="L16:N16"/>
    <mergeCell ref="A17:K17"/>
    <mergeCell ref="L17:N1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101" zoomScaleNormal="101" zoomScalePageLayoutView="0" workbookViewId="0" topLeftCell="A1">
      <selection activeCell="C6" sqref="C6"/>
    </sheetView>
  </sheetViews>
  <sheetFormatPr defaultColWidth="9.140625" defaultRowHeight="12.75"/>
  <cols>
    <col min="1" max="1" width="10.28125" style="18" customWidth="1"/>
    <col min="2" max="2" width="7.57421875" style="18" customWidth="1"/>
    <col min="3" max="3" width="26.140625" style="18" customWidth="1"/>
    <col min="4" max="4" width="8.57421875" style="18" customWidth="1"/>
    <col min="5" max="5" width="10.140625" style="18" customWidth="1"/>
    <col min="6" max="6" width="7.8515625" style="18" customWidth="1"/>
    <col min="7" max="7" width="7.28125" style="18" customWidth="1"/>
    <col min="8" max="8" width="6.8515625" style="18" customWidth="1"/>
    <col min="9" max="9" width="9.140625" style="18" customWidth="1"/>
    <col min="10" max="10" width="0" style="19" hidden="1" customWidth="1"/>
    <col min="11" max="11" width="0" style="18" hidden="1" customWidth="1"/>
    <col min="12" max="16384" width="9.140625" style="18" customWidth="1"/>
  </cols>
  <sheetData>
    <row r="1" spans="1:8" ht="12.75">
      <c r="A1" s="141" t="s">
        <v>22</v>
      </c>
      <c r="B1" s="141"/>
      <c r="C1" s="141"/>
      <c r="D1" s="141"/>
      <c r="E1" s="141"/>
      <c r="F1" s="141"/>
      <c r="G1" s="141"/>
      <c r="H1" s="141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ht="12.75">
      <c r="A3" s="3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6" t="str">
        <f>koptāme!A8</f>
        <v>Iepirkuma identifikācijas numurs MNP2011/27_ERAF</v>
      </c>
    </row>
    <row r="7" ht="12.75">
      <c r="A7" s="6"/>
    </row>
    <row r="8" ht="18" customHeight="1">
      <c r="A8" s="7" t="s">
        <v>5</v>
      </c>
    </row>
    <row r="9" ht="17.25" customHeight="1">
      <c r="A9" s="7" t="s">
        <v>6</v>
      </c>
    </row>
    <row r="10" ht="12.75">
      <c r="A10" s="7" t="s">
        <v>7</v>
      </c>
    </row>
    <row r="13" spans="2:8" ht="14.25" customHeight="1">
      <c r="B13" s="142" t="s">
        <v>23</v>
      </c>
      <c r="C13" s="142"/>
      <c r="E13" s="21"/>
      <c r="H13" s="22"/>
    </row>
    <row r="14" spans="2:8" ht="14.25" customHeight="1">
      <c r="B14" s="142" t="s">
        <v>24</v>
      </c>
      <c r="C14" s="142"/>
      <c r="D14" s="142"/>
      <c r="E14" s="23"/>
      <c r="H14" s="22"/>
    </row>
    <row r="15" spans="2:3" ht="14.25" customHeight="1">
      <c r="B15" s="142" t="s">
        <v>25</v>
      </c>
      <c r="C15" s="142"/>
    </row>
    <row r="16" spans="1:8" ht="14.25" customHeight="1">
      <c r="A16" s="143" t="s">
        <v>8</v>
      </c>
      <c r="B16" s="143" t="s">
        <v>26</v>
      </c>
      <c r="C16" s="143" t="s">
        <v>27</v>
      </c>
      <c r="D16" s="143" t="s">
        <v>28</v>
      </c>
      <c r="E16" s="144" t="s">
        <v>29</v>
      </c>
      <c r="F16" s="144"/>
      <c r="G16" s="144"/>
      <c r="H16" s="143" t="s">
        <v>30</v>
      </c>
    </row>
    <row r="17" spans="1:11" ht="23.25" customHeight="1">
      <c r="A17" s="143"/>
      <c r="B17" s="143"/>
      <c r="C17" s="143"/>
      <c r="D17" s="143"/>
      <c r="E17" s="24" t="s">
        <v>31</v>
      </c>
      <c r="F17" s="24" t="s">
        <v>32</v>
      </c>
      <c r="G17" s="24" t="s">
        <v>33</v>
      </c>
      <c r="H17" s="143"/>
      <c r="I17" s="25"/>
      <c r="J17" s="25"/>
      <c r="K17" s="25"/>
    </row>
    <row r="18" spans="1:11" ht="17.25" customHeight="1">
      <c r="A18" s="26" t="s">
        <v>34</v>
      </c>
      <c r="B18" s="26" t="s">
        <v>35</v>
      </c>
      <c r="C18" s="27" t="s">
        <v>36</v>
      </c>
      <c r="D18" s="28"/>
      <c r="E18" s="29"/>
      <c r="F18" s="29"/>
      <c r="G18" s="29"/>
      <c r="H18" s="29"/>
      <c r="K18" s="19"/>
    </row>
    <row r="19" spans="1:11" ht="23.25" customHeight="1">
      <c r="A19" s="26" t="s">
        <v>37</v>
      </c>
      <c r="B19" s="26" t="s">
        <v>38</v>
      </c>
      <c r="C19" s="27" t="s">
        <v>39</v>
      </c>
      <c r="D19" s="28"/>
      <c r="E19" s="29"/>
      <c r="F19" s="29"/>
      <c r="G19" s="29"/>
      <c r="H19" s="29"/>
      <c r="K19" s="19"/>
    </row>
    <row r="20" spans="1:11" ht="11.25">
      <c r="A20" s="26" t="s">
        <v>40</v>
      </c>
      <c r="B20" s="26" t="s">
        <v>41</v>
      </c>
      <c r="C20" s="27" t="s">
        <v>42</v>
      </c>
      <c r="D20" s="30"/>
      <c r="E20" s="29"/>
      <c r="F20" s="29"/>
      <c r="G20" s="29"/>
      <c r="H20" s="29"/>
      <c r="K20" s="19"/>
    </row>
    <row r="21" spans="1:11" ht="11.25">
      <c r="A21" s="26" t="s">
        <v>43</v>
      </c>
      <c r="B21" s="26" t="s">
        <v>44</v>
      </c>
      <c r="C21" s="27" t="s">
        <v>45</v>
      </c>
      <c r="D21" s="30"/>
      <c r="E21" s="29"/>
      <c r="F21" s="29"/>
      <c r="G21" s="29"/>
      <c r="H21" s="29"/>
      <c r="I21" s="31"/>
      <c r="K21" s="19"/>
    </row>
    <row r="22" spans="1:11" ht="11.25">
      <c r="A22" s="145" t="s">
        <v>46</v>
      </c>
      <c r="B22" s="145"/>
      <c r="C22" s="32"/>
      <c r="D22" s="33"/>
      <c r="E22" s="33"/>
      <c r="F22" s="33"/>
      <c r="G22" s="33"/>
      <c r="H22" s="29"/>
      <c r="J22" s="34"/>
      <c r="K22" s="34"/>
    </row>
    <row r="23" spans="1:8" ht="11.25">
      <c r="A23" s="145" t="s">
        <v>47</v>
      </c>
      <c r="B23" s="145"/>
      <c r="C23" s="35" t="s">
        <v>48</v>
      </c>
      <c r="D23" s="29"/>
      <c r="E23" s="36"/>
      <c r="F23" s="36"/>
      <c r="G23" s="36"/>
      <c r="H23" s="37"/>
    </row>
    <row r="24" spans="1:8" ht="11.25">
      <c r="A24" s="145" t="s">
        <v>49</v>
      </c>
      <c r="B24" s="145"/>
      <c r="C24" s="35" t="s">
        <v>48</v>
      </c>
      <c r="D24" s="29"/>
      <c r="E24" s="36"/>
      <c r="F24" s="36"/>
      <c r="G24" s="36"/>
      <c r="H24" s="37"/>
    </row>
    <row r="25" spans="1:8" ht="14.25" customHeight="1">
      <c r="A25" s="146" t="s">
        <v>50</v>
      </c>
      <c r="B25" s="146"/>
      <c r="C25" s="35" t="s">
        <v>48</v>
      </c>
      <c r="D25" s="29"/>
      <c r="E25" s="36"/>
      <c r="F25" s="36"/>
      <c r="G25" s="36"/>
      <c r="H25" s="37"/>
    </row>
    <row r="26" spans="1:8" ht="28.5" customHeight="1">
      <c r="A26" s="147" t="s">
        <v>51</v>
      </c>
      <c r="B26" s="147"/>
      <c r="C26" s="38">
        <v>0.2409</v>
      </c>
      <c r="D26" s="29"/>
      <c r="E26" s="36"/>
      <c r="F26" s="36"/>
      <c r="G26" s="36"/>
      <c r="H26" s="37"/>
    </row>
    <row r="27" spans="1:8" ht="11.25">
      <c r="A27" s="148" t="s">
        <v>52</v>
      </c>
      <c r="B27" s="148"/>
      <c r="C27" s="38"/>
      <c r="D27" s="33"/>
      <c r="E27" s="39"/>
      <c r="F27" s="39"/>
      <c r="G27" s="39"/>
      <c r="H27" s="36"/>
    </row>
    <row r="28" ht="11.25">
      <c r="A28" s="19"/>
    </row>
    <row r="29" spans="1:7" ht="11.25">
      <c r="A29" s="18" t="s">
        <v>53</v>
      </c>
      <c r="B29" s="40"/>
      <c r="C29" s="40"/>
      <c r="D29" s="40"/>
      <c r="E29" s="40"/>
      <c r="F29" s="40"/>
      <c r="G29" s="40"/>
    </row>
    <row r="30" spans="1:3" ht="11.25">
      <c r="A30" s="19"/>
      <c r="C30" s="19" t="s">
        <v>54</v>
      </c>
    </row>
    <row r="31" ht="11.25">
      <c r="A31" s="19"/>
    </row>
    <row r="32" spans="1:7" ht="11.25">
      <c r="A32" s="18" t="s">
        <v>55</v>
      </c>
      <c r="B32" s="40"/>
      <c r="C32" s="40"/>
      <c r="D32" s="40"/>
      <c r="E32" s="40"/>
      <c r="F32" s="40"/>
      <c r="G32" s="40"/>
    </row>
    <row r="33" spans="1:3" ht="11.25">
      <c r="A33" s="19"/>
      <c r="C33" s="19" t="s">
        <v>54</v>
      </c>
    </row>
    <row r="34" ht="9.75" customHeight="1">
      <c r="A34" s="19"/>
    </row>
    <row r="35" spans="1:2" ht="11.25">
      <c r="A35" s="18" t="s">
        <v>56</v>
      </c>
      <c r="B35" s="40"/>
    </row>
  </sheetData>
  <sheetProtection/>
  <mergeCells count="16">
    <mergeCell ref="A22:B22"/>
    <mergeCell ref="A23:B23"/>
    <mergeCell ref="A24:B24"/>
    <mergeCell ref="A25:B25"/>
    <mergeCell ref="A26:B26"/>
    <mergeCell ref="A27:B27"/>
    <mergeCell ref="A1:H1"/>
    <mergeCell ref="B13:C13"/>
    <mergeCell ref="B14:D14"/>
    <mergeCell ref="B15:C15"/>
    <mergeCell ref="A16:A17"/>
    <mergeCell ref="B16:B17"/>
    <mergeCell ref="C16:C17"/>
    <mergeCell ref="D16:D17"/>
    <mergeCell ref="E16:G16"/>
    <mergeCell ref="H16:H1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zoomScale="101" zoomScaleNormal="101" zoomScalePageLayoutView="0" workbookViewId="0" topLeftCell="A1">
      <selection activeCell="I36" sqref="I36"/>
    </sheetView>
  </sheetViews>
  <sheetFormatPr defaultColWidth="9.140625" defaultRowHeight="12.75"/>
  <cols>
    <col min="1" max="1" width="5.28125" style="41" customWidth="1"/>
    <col min="2" max="2" width="6.57421875" style="41" customWidth="1"/>
    <col min="3" max="3" width="37.7109375" style="42" customWidth="1"/>
    <col min="4" max="4" width="6.00390625" style="42" customWidth="1"/>
    <col min="5" max="5" width="6.140625" style="43" customWidth="1"/>
    <col min="6" max="6" width="5.00390625" style="42" customWidth="1"/>
    <col min="7" max="7" width="7.28125" style="42" customWidth="1"/>
    <col min="8" max="8" width="5.7109375" style="42" customWidth="1"/>
    <col min="9" max="9" width="6.57421875" style="42" customWidth="1"/>
    <col min="10" max="10" width="5.57421875" style="42" customWidth="1"/>
    <col min="11" max="11" width="6.28125" style="42" customWidth="1"/>
    <col min="12" max="12" width="6.00390625" style="42" customWidth="1"/>
    <col min="13" max="13" width="6.28125" style="42" customWidth="1"/>
    <col min="14" max="14" width="6.140625" style="42" customWidth="1"/>
    <col min="15" max="15" width="6.28125" style="42" customWidth="1"/>
    <col min="16" max="16" width="8.140625" style="42" customWidth="1"/>
    <col min="17" max="16384" width="9.140625" style="42" customWidth="1"/>
  </cols>
  <sheetData>
    <row r="1" spans="7:9" ht="11.25">
      <c r="G1" s="44" t="s">
        <v>57</v>
      </c>
      <c r="H1" s="44"/>
      <c r="I1" s="44"/>
    </row>
    <row r="2" spans="1:9" ht="12.75">
      <c r="A2"/>
      <c r="G2" s="44" t="str">
        <f>kopsavilkums!C18</f>
        <v>Fasādes apdares darbi</v>
      </c>
      <c r="H2" s="44"/>
      <c r="I2" s="44"/>
    </row>
    <row r="3" spans="1:9" ht="12.75">
      <c r="A3"/>
      <c r="G3" s="44"/>
      <c r="H3" s="44"/>
      <c r="I3" s="44"/>
    </row>
    <row r="4" spans="1:9" ht="12.75">
      <c r="A4" s="3" t="s">
        <v>2</v>
      </c>
      <c r="G4" s="44"/>
      <c r="H4" s="44"/>
      <c r="I4" s="44"/>
    </row>
    <row r="5" spans="1:9" ht="12.75">
      <c r="A5" s="4" t="s">
        <v>3</v>
      </c>
      <c r="G5" s="44"/>
      <c r="H5" s="44"/>
      <c r="I5" s="44"/>
    </row>
    <row r="6" spans="1:9" ht="12.75">
      <c r="A6" s="4" t="s">
        <v>4</v>
      </c>
      <c r="G6" s="44"/>
      <c r="H6" s="44"/>
      <c r="I6" s="44"/>
    </row>
    <row r="7" spans="1:9" ht="12.75">
      <c r="A7" s="6" t="str">
        <f>koptāme!A8</f>
        <v>Iepirkuma identifikācijas numurs MNP2011/27_ERAF</v>
      </c>
      <c r="G7" s="44"/>
      <c r="H7" s="44"/>
      <c r="I7" s="44"/>
    </row>
    <row r="8" spans="1:9" ht="12.75">
      <c r="A8" s="6"/>
      <c r="G8" s="44"/>
      <c r="H8" s="44"/>
      <c r="I8" s="44"/>
    </row>
    <row r="9" spans="1:9" ht="12.75">
      <c r="A9" s="7" t="s">
        <v>5</v>
      </c>
      <c r="G9" s="44"/>
      <c r="H9" s="44"/>
      <c r="I9" s="44"/>
    </row>
    <row r="10" spans="1:9" ht="15.75">
      <c r="A10" s="7" t="s">
        <v>6</v>
      </c>
      <c r="G10" s="44"/>
      <c r="H10" s="44"/>
      <c r="I10" s="44"/>
    </row>
    <row r="11" spans="1:9" ht="12.75">
      <c r="A11" s="7" t="s">
        <v>7</v>
      </c>
      <c r="G11" s="44"/>
      <c r="H11" s="44"/>
      <c r="I11" s="44"/>
    </row>
    <row r="12" spans="7:9" ht="12.75">
      <c r="G12"/>
      <c r="H12" s="44"/>
      <c r="I12" s="44"/>
    </row>
    <row r="13" spans="7:13" ht="12.75">
      <c r="G13"/>
      <c r="H13" s="44"/>
      <c r="I13" s="44"/>
      <c r="M13" s="42" t="str">
        <f>kopsavilkums!$B$15</f>
        <v>Tāme sastādīta 2011.gada _________</v>
      </c>
    </row>
    <row r="14" spans="7:16" ht="11.25">
      <c r="G14" s="44"/>
      <c r="H14" s="44"/>
      <c r="I14" s="44"/>
      <c r="M14" s="42" t="s">
        <v>58</v>
      </c>
      <c r="O14" s="45"/>
      <c r="P14" s="43"/>
    </row>
    <row r="15" spans="1:16" ht="14.25" customHeight="1">
      <c r="A15" s="149" t="s">
        <v>59</v>
      </c>
      <c r="B15" s="149" t="s">
        <v>60</v>
      </c>
      <c r="C15" s="150" t="s">
        <v>61</v>
      </c>
      <c r="D15" s="150" t="s">
        <v>62</v>
      </c>
      <c r="E15" s="151" t="s">
        <v>63</v>
      </c>
      <c r="F15" s="152" t="s">
        <v>64</v>
      </c>
      <c r="G15" s="152"/>
      <c r="H15" s="152"/>
      <c r="I15" s="152"/>
      <c r="J15" s="152"/>
      <c r="K15" s="152"/>
      <c r="L15" s="152" t="s">
        <v>65</v>
      </c>
      <c r="M15" s="152"/>
      <c r="N15" s="152"/>
      <c r="O15" s="152"/>
      <c r="P15" s="150" t="s">
        <v>66</v>
      </c>
    </row>
    <row r="16" spans="1:16" ht="14.25" customHeight="1">
      <c r="A16" s="149"/>
      <c r="B16" s="149"/>
      <c r="C16" s="150"/>
      <c r="D16" s="150"/>
      <c r="E16" s="151"/>
      <c r="F16" s="153" t="s">
        <v>67</v>
      </c>
      <c r="G16" s="150" t="s">
        <v>68</v>
      </c>
      <c r="H16" s="150" t="s">
        <v>69</v>
      </c>
      <c r="I16" s="150" t="s">
        <v>70</v>
      </c>
      <c r="J16" s="150" t="s">
        <v>71</v>
      </c>
      <c r="K16" s="150" t="s">
        <v>72</v>
      </c>
      <c r="L16" s="150" t="s">
        <v>73</v>
      </c>
      <c r="M16" s="150" t="s">
        <v>69</v>
      </c>
      <c r="N16" s="150" t="s">
        <v>70</v>
      </c>
      <c r="O16" s="150" t="s">
        <v>71</v>
      </c>
      <c r="P16" s="150"/>
    </row>
    <row r="17" spans="1:16" ht="11.25">
      <c r="A17" s="149"/>
      <c r="B17" s="149"/>
      <c r="C17" s="150"/>
      <c r="D17" s="150"/>
      <c r="E17" s="151"/>
      <c r="F17" s="153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8" customHeight="1">
      <c r="A18" s="149"/>
      <c r="B18" s="149"/>
      <c r="C18" s="150"/>
      <c r="D18" s="150"/>
      <c r="E18" s="151"/>
      <c r="F18" s="153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11.25">
      <c r="A19" s="47"/>
      <c r="B19" s="47"/>
      <c r="C19" s="48">
        <v>1</v>
      </c>
      <c r="D19" s="49">
        <v>3</v>
      </c>
      <c r="E19" s="50">
        <v>4</v>
      </c>
      <c r="F19" s="51">
        <v>5</v>
      </c>
      <c r="G19" s="51">
        <v>6</v>
      </c>
      <c r="H19" s="52">
        <v>7</v>
      </c>
      <c r="I19" s="51">
        <v>8</v>
      </c>
      <c r="J19" s="51">
        <v>9</v>
      </c>
      <c r="K19" s="51">
        <v>10</v>
      </c>
      <c r="L19" s="51">
        <v>11</v>
      </c>
      <c r="M19" s="52">
        <v>12</v>
      </c>
      <c r="N19" s="51">
        <v>13</v>
      </c>
      <c r="O19" s="51">
        <v>14</v>
      </c>
      <c r="P19" s="51">
        <v>15</v>
      </c>
    </row>
    <row r="20" spans="1:16" ht="11.25">
      <c r="A20" s="53"/>
      <c r="B20" s="53"/>
      <c r="C20" s="54" t="s">
        <v>74</v>
      </c>
      <c r="D20" s="53"/>
      <c r="E20" s="53"/>
      <c r="F20" s="55"/>
      <c r="G20" s="55"/>
      <c r="H20" s="55"/>
      <c r="I20" s="55"/>
      <c r="J20" s="55"/>
      <c r="K20" s="55"/>
      <c r="L20" s="55"/>
      <c r="M20" s="55"/>
      <c r="N20" s="46"/>
      <c r="O20" s="55"/>
      <c r="P20" s="55"/>
    </row>
    <row r="21" spans="1:16" ht="22.5">
      <c r="A21" s="56" t="s">
        <v>75</v>
      </c>
      <c r="B21" s="57"/>
      <c r="C21" s="58" t="s">
        <v>76</v>
      </c>
      <c r="D21" s="57" t="s">
        <v>77</v>
      </c>
      <c r="E21" s="57">
        <v>68.9</v>
      </c>
      <c r="F21" s="55"/>
      <c r="G21" s="55"/>
      <c r="H21" s="55"/>
      <c r="I21" s="55"/>
      <c r="J21" s="55"/>
      <c r="K21" s="55"/>
      <c r="L21" s="55"/>
      <c r="M21" s="55"/>
      <c r="N21" s="46"/>
      <c r="O21" s="55"/>
      <c r="P21" s="55"/>
    </row>
    <row r="22" spans="1:16" ht="14.25" customHeight="1">
      <c r="A22" s="59" t="s">
        <v>78</v>
      </c>
      <c r="B22" s="60"/>
      <c r="C22" s="61" t="s">
        <v>79</v>
      </c>
      <c r="D22" s="60" t="s">
        <v>80</v>
      </c>
      <c r="E22" s="62">
        <f>SUM(E21*1.1)</f>
        <v>75.79</v>
      </c>
      <c r="F22" s="55"/>
      <c r="G22" s="55"/>
      <c r="H22" s="55"/>
      <c r="I22" s="55"/>
      <c r="J22" s="55"/>
      <c r="K22" s="55"/>
      <c r="L22" s="55"/>
      <c r="M22" s="55"/>
      <c r="N22" s="46"/>
      <c r="O22" s="55"/>
      <c r="P22" s="55"/>
    </row>
    <row r="23" spans="1:16" ht="11.25">
      <c r="A23" s="59" t="s">
        <v>81</v>
      </c>
      <c r="B23" s="60"/>
      <c r="C23" s="61" t="s">
        <v>82</v>
      </c>
      <c r="D23" s="60" t="s">
        <v>83</v>
      </c>
      <c r="E23" s="62">
        <f>SUM(E21*5)</f>
        <v>344.5</v>
      </c>
      <c r="F23" s="55"/>
      <c r="G23" s="55"/>
      <c r="H23" s="55"/>
      <c r="I23" s="55"/>
      <c r="J23" s="55"/>
      <c r="K23" s="55"/>
      <c r="L23" s="55"/>
      <c r="M23" s="55"/>
      <c r="N23" s="46"/>
      <c r="O23" s="55"/>
      <c r="P23" s="55"/>
    </row>
    <row r="24" spans="1:16" ht="11.25">
      <c r="A24" s="59" t="s">
        <v>84</v>
      </c>
      <c r="B24" s="60"/>
      <c r="C24" s="61" t="s">
        <v>85</v>
      </c>
      <c r="D24" s="60" t="s">
        <v>86</v>
      </c>
      <c r="E24" s="62">
        <f>SUM(E21*5)</f>
        <v>344.5</v>
      </c>
      <c r="F24" s="55"/>
      <c r="G24" s="55"/>
      <c r="H24" s="55"/>
      <c r="I24" s="55"/>
      <c r="J24" s="55"/>
      <c r="K24" s="55"/>
      <c r="L24" s="55"/>
      <c r="M24" s="55"/>
      <c r="N24" s="46"/>
      <c r="O24" s="55"/>
      <c r="P24" s="55"/>
    </row>
    <row r="25" spans="1:16" ht="22.5">
      <c r="A25" s="56" t="s">
        <v>87</v>
      </c>
      <c r="B25" s="60"/>
      <c r="C25" s="58" t="s">
        <v>88</v>
      </c>
      <c r="D25" s="57" t="s">
        <v>77</v>
      </c>
      <c r="E25" s="57">
        <v>68.9</v>
      </c>
      <c r="F25" s="55"/>
      <c r="G25" s="55"/>
      <c r="H25" s="55"/>
      <c r="I25" s="55"/>
      <c r="J25" s="55"/>
      <c r="K25" s="55"/>
      <c r="L25" s="55"/>
      <c r="M25" s="55"/>
      <c r="N25" s="46"/>
      <c r="O25" s="55"/>
      <c r="P25" s="55"/>
    </row>
    <row r="26" spans="1:16" ht="14.25">
      <c r="A26" s="59" t="s">
        <v>89</v>
      </c>
      <c r="B26" s="60"/>
      <c r="C26" s="61" t="s">
        <v>90</v>
      </c>
      <c r="D26" s="60" t="s">
        <v>80</v>
      </c>
      <c r="E26" s="62">
        <f>SUM(E25*1.1)</f>
        <v>75.79</v>
      </c>
      <c r="F26" s="55"/>
      <c r="G26" s="55"/>
      <c r="H26" s="55"/>
      <c r="I26" s="55"/>
      <c r="J26" s="55"/>
      <c r="K26" s="55"/>
      <c r="L26" s="55"/>
      <c r="M26" s="55"/>
      <c r="N26" s="46"/>
      <c r="O26" s="55"/>
      <c r="P26" s="55"/>
    </row>
    <row r="27" spans="1:16" ht="11.25">
      <c r="A27" s="59" t="s">
        <v>91</v>
      </c>
      <c r="B27" s="60"/>
      <c r="C27" s="61" t="s">
        <v>92</v>
      </c>
      <c r="D27" s="60" t="s">
        <v>83</v>
      </c>
      <c r="E27" s="62">
        <f>SUM(E25*4)</f>
        <v>275.6</v>
      </c>
      <c r="F27" s="55"/>
      <c r="G27" s="55"/>
      <c r="H27" s="55"/>
      <c r="I27" s="55"/>
      <c r="J27" s="55"/>
      <c r="K27" s="55"/>
      <c r="L27" s="55"/>
      <c r="M27" s="55"/>
      <c r="N27" s="46"/>
      <c r="O27" s="55"/>
      <c r="P27" s="55"/>
    </row>
    <row r="28" spans="1:16" ht="11.25">
      <c r="A28" s="59" t="s">
        <v>93</v>
      </c>
      <c r="B28" s="60"/>
      <c r="C28" s="61" t="s">
        <v>94</v>
      </c>
      <c r="D28" s="60" t="s">
        <v>95</v>
      </c>
      <c r="E28" s="62">
        <v>10</v>
      </c>
      <c r="F28" s="55"/>
      <c r="G28" s="55"/>
      <c r="H28" s="55"/>
      <c r="I28" s="55"/>
      <c r="J28" s="55"/>
      <c r="K28" s="55"/>
      <c r="L28" s="55"/>
      <c r="M28" s="55"/>
      <c r="N28" s="46"/>
      <c r="O28" s="55"/>
      <c r="P28" s="55"/>
    </row>
    <row r="29" spans="1:16" s="63" customFormat="1" ht="14.25">
      <c r="A29" s="56" t="s">
        <v>96</v>
      </c>
      <c r="B29" s="57"/>
      <c r="C29" s="58" t="s">
        <v>97</v>
      </c>
      <c r="D29" s="57" t="s">
        <v>77</v>
      </c>
      <c r="E29" s="57">
        <v>17.22</v>
      </c>
      <c r="F29" s="55"/>
      <c r="G29" s="55"/>
      <c r="H29" s="55"/>
      <c r="I29" s="55"/>
      <c r="J29" s="55"/>
      <c r="K29" s="55"/>
      <c r="L29" s="55"/>
      <c r="M29" s="55"/>
      <c r="N29" s="46"/>
      <c r="O29" s="55"/>
      <c r="P29" s="55"/>
    </row>
    <row r="30" spans="1:16" ht="11.25">
      <c r="A30" s="59" t="s">
        <v>98</v>
      </c>
      <c r="B30" s="60"/>
      <c r="C30" s="61" t="s">
        <v>99</v>
      </c>
      <c r="D30" s="60" t="s">
        <v>83</v>
      </c>
      <c r="E30" s="62">
        <f>SUM(E29*0.4)</f>
        <v>6.888</v>
      </c>
      <c r="F30" s="55"/>
      <c r="G30" s="55"/>
      <c r="H30" s="55"/>
      <c r="I30" s="55"/>
      <c r="J30" s="55"/>
      <c r="K30" s="55"/>
      <c r="L30" s="55"/>
      <c r="M30" s="55"/>
      <c r="N30" s="46"/>
      <c r="O30" s="55"/>
      <c r="P30" s="55"/>
    </row>
    <row r="31" spans="1:16" ht="14.25">
      <c r="A31" s="59" t="s">
        <v>100</v>
      </c>
      <c r="B31" s="60"/>
      <c r="C31" s="61" t="s">
        <v>101</v>
      </c>
      <c r="D31" s="60" t="s">
        <v>80</v>
      </c>
      <c r="E31" s="62">
        <f>SUM(E29*0.005)</f>
        <v>0.0861</v>
      </c>
      <c r="F31" s="55"/>
      <c r="G31" s="55"/>
      <c r="H31" s="55"/>
      <c r="I31" s="55"/>
      <c r="J31" s="55"/>
      <c r="K31" s="55"/>
      <c r="L31" s="55"/>
      <c r="M31" s="55"/>
      <c r="N31" s="46"/>
      <c r="O31" s="55"/>
      <c r="P31" s="55"/>
    </row>
    <row r="32" spans="1:16" ht="14.25">
      <c r="A32" s="56" t="s">
        <v>102</v>
      </c>
      <c r="B32" s="57"/>
      <c r="C32" s="58" t="s">
        <v>103</v>
      </c>
      <c r="D32" s="57" t="s">
        <v>77</v>
      </c>
      <c r="E32" s="57">
        <v>17.22</v>
      </c>
      <c r="F32" s="55"/>
      <c r="G32" s="55"/>
      <c r="H32" s="55"/>
      <c r="I32" s="55"/>
      <c r="J32" s="55"/>
      <c r="K32" s="55"/>
      <c r="L32" s="55"/>
      <c r="M32" s="55"/>
      <c r="N32" s="46"/>
      <c r="O32" s="55"/>
      <c r="P32" s="55"/>
    </row>
    <row r="33" spans="1:16" ht="11.25">
      <c r="A33" s="59" t="s">
        <v>104</v>
      </c>
      <c r="B33" s="60"/>
      <c r="C33" s="61" t="s">
        <v>105</v>
      </c>
      <c r="D33" s="60" t="s">
        <v>106</v>
      </c>
      <c r="E33" s="62">
        <f>SUM(E32*0.2)</f>
        <v>3.444</v>
      </c>
      <c r="F33" s="55"/>
      <c r="G33" s="55"/>
      <c r="H33" s="55"/>
      <c r="I33" s="55"/>
      <c r="J33" s="55"/>
      <c r="K33" s="55"/>
      <c r="L33" s="55"/>
      <c r="M33" s="55"/>
      <c r="N33" s="46"/>
      <c r="O33" s="55"/>
      <c r="P33" s="55"/>
    </row>
    <row r="34" spans="1:16" ht="11.25">
      <c r="A34" s="59" t="s">
        <v>107</v>
      </c>
      <c r="B34" s="60"/>
      <c r="C34" s="61" t="s">
        <v>108</v>
      </c>
      <c r="D34" s="60" t="s">
        <v>106</v>
      </c>
      <c r="E34" s="62">
        <f>SUM(E32*0.27)</f>
        <v>4.6494</v>
      </c>
      <c r="F34" s="55"/>
      <c r="G34" s="55"/>
      <c r="H34" s="55"/>
      <c r="I34" s="55"/>
      <c r="J34" s="55"/>
      <c r="K34" s="55"/>
      <c r="L34" s="55"/>
      <c r="M34" s="55"/>
      <c r="N34" s="46"/>
      <c r="O34" s="55"/>
      <c r="P34" s="55"/>
    </row>
    <row r="35" spans="1:16" ht="14.25" customHeight="1">
      <c r="A35" s="59"/>
      <c r="B35" s="60"/>
      <c r="C35" s="64" t="s">
        <v>109</v>
      </c>
      <c r="D35" s="60"/>
      <c r="E35" s="62"/>
      <c r="F35" s="55"/>
      <c r="G35" s="55"/>
      <c r="H35" s="55"/>
      <c r="I35" s="55"/>
      <c r="J35" s="55"/>
      <c r="K35" s="55"/>
      <c r="L35" s="55"/>
      <c r="M35" s="55"/>
      <c r="N35" s="46"/>
      <c r="O35" s="55"/>
      <c r="P35" s="55"/>
    </row>
    <row r="36" spans="1:16" ht="14.25">
      <c r="A36" s="56" t="s">
        <v>110</v>
      </c>
      <c r="B36" s="57"/>
      <c r="C36" s="58" t="s">
        <v>111</v>
      </c>
      <c r="D36" s="57" t="s">
        <v>77</v>
      </c>
      <c r="E36" s="57">
        <v>34.8</v>
      </c>
      <c r="F36" s="55"/>
      <c r="G36" s="55"/>
      <c r="H36" s="55"/>
      <c r="I36" s="55"/>
      <c r="J36" s="55"/>
      <c r="K36" s="55"/>
      <c r="L36" s="55"/>
      <c r="M36" s="55"/>
      <c r="N36" s="46"/>
      <c r="O36" s="55"/>
      <c r="P36" s="55"/>
    </row>
    <row r="37" spans="1:16" ht="14.25">
      <c r="A37" s="59" t="s">
        <v>112</v>
      </c>
      <c r="B37" s="60"/>
      <c r="C37" s="61" t="s">
        <v>113</v>
      </c>
      <c r="D37" s="60" t="s">
        <v>114</v>
      </c>
      <c r="E37" s="62">
        <f>SUM(E36*0.025)*1.05</f>
        <v>0.9135</v>
      </c>
      <c r="F37" s="65"/>
      <c r="G37" s="65"/>
      <c r="H37" s="55"/>
      <c r="I37" s="55"/>
      <c r="J37" s="66"/>
      <c r="K37" s="55"/>
      <c r="L37" s="55"/>
      <c r="M37" s="55"/>
      <c r="N37" s="46"/>
      <c r="O37" s="55"/>
      <c r="P37" s="55"/>
    </row>
    <row r="38" spans="1:16" ht="11.25">
      <c r="A38" s="59" t="s">
        <v>115</v>
      </c>
      <c r="B38" s="60"/>
      <c r="C38" s="61" t="s">
        <v>116</v>
      </c>
      <c r="D38" s="60" t="s">
        <v>106</v>
      </c>
      <c r="E38" s="62">
        <f>SUM(E36*0.3)</f>
        <v>10.44</v>
      </c>
      <c r="F38" s="67"/>
      <c r="G38" s="67"/>
      <c r="H38" s="55"/>
      <c r="I38" s="55"/>
      <c r="J38" s="68"/>
      <c r="K38" s="55"/>
      <c r="L38" s="55"/>
      <c r="M38" s="55"/>
      <c r="N38" s="46"/>
      <c r="O38" s="55"/>
      <c r="P38" s="55"/>
    </row>
    <row r="39" spans="1:16" ht="11.25">
      <c r="A39" s="59" t="s">
        <v>117</v>
      </c>
      <c r="B39" s="60"/>
      <c r="C39" s="61" t="s">
        <v>118</v>
      </c>
      <c r="D39" s="60" t="s">
        <v>106</v>
      </c>
      <c r="E39" s="62">
        <f>SUM(E36*0.25)</f>
        <v>8.7</v>
      </c>
      <c r="F39" s="69"/>
      <c r="G39" s="69"/>
      <c r="H39" s="55"/>
      <c r="I39" s="55"/>
      <c r="J39" s="70"/>
      <c r="K39" s="55"/>
      <c r="L39" s="55"/>
      <c r="M39" s="55"/>
      <c r="N39" s="46"/>
      <c r="O39" s="55"/>
      <c r="P39" s="55"/>
    </row>
    <row r="40" spans="1:16" ht="14.25">
      <c r="A40" s="56" t="s">
        <v>119</v>
      </c>
      <c r="B40" s="57"/>
      <c r="C40" s="58" t="s">
        <v>120</v>
      </c>
      <c r="D40" s="57" t="s">
        <v>77</v>
      </c>
      <c r="E40" s="57">
        <v>15.68</v>
      </c>
      <c r="F40" s="67"/>
      <c r="G40" s="55"/>
      <c r="H40" s="55"/>
      <c r="I40" s="68"/>
      <c r="J40" s="68"/>
      <c r="K40" s="55"/>
      <c r="L40" s="55"/>
      <c r="M40" s="55"/>
      <c r="N40" s="46"/>
      <c r="O40" s="55"/>
      <c r="P40" s="55"/>
    </row>
    <row r="41" spans="1:16" ht="18.75" customHeight="1">
      <c r="A41" s="59" t="s">
        <v>121</v>
      </c>
      <c r="B41" s="60"/>
      <c r="C41" s="61" t="s">
        <v>113</v>
      </c>
      <c r="D41" s="60" t="s">
        <v>114</v>
      </c>
      <c r="E41" s="62">
        <f>SUM(E40*0.025)*1.05</f>
        <v>0.4116</v>
      </c>
      <c r="F41" s="55"/>
      <c r="G41" s="55"/>
      <c r="H41" s="55"/>
      <c r="I41" s="55"/>
      <c r="J41" s="55"/>
      <c r="K41" s="55"/>
      <c r="L41" s="55"/>
      <c r="M41" s="55"/>
      <c r="N41" s="46"/>
      <c r="O41" s="55"/>
      <c r="P41" s="55"/>
    </row>
    <row r="42" spans="1:16" ht="11.25">
      <c r="A42" s="59" t="s">
        <v>122</v>
      </c>
      <c r="B42" s="60"/>
      <c r="C42" s="61" t="s">
        <v>116</v>
      </c>
      <c r="D42" s="60" t="s">
        <v>106</v>
      </c>
      <c r="E42" s="62">
        <f>SUM(E40*0.3)</f>
        <v>4.704</v>
      </c>
      <c r="F42" s="55"/>
      <c r="G42" s="55"/>
      <c r="H42" s="55"/>
      <c r="I42" s="55"/>
      <c r="J42" s="55"/>
      <c r="K42" s="55"/>
      <c r="L42" s="55"/>
      <c r="M42" s="55"/>
      <c r="N42" s="46"/>
      <c r="O42" s="55"/>
      <c r="P42" s="55"/>
    </row>
    <row r="43" spans="1:16" ht="11.25">
      <c r="A43" s="59" t="s">
        <v>123</v>
      </c>
      <c r="B43" s="60"/>
      <c r="C43" s="61" t="s">
        <v>118</v>
      </c>
      <c r="D43" s="60" t="s">
        <v>106</v>
      </c>
      <c r="E43" s="62">
        <f>SUM(E40*0.25)</f>
        <v>3.92</v>
      </c>
      <c r="F43" s="55"/>
      <c r="G43" s="55"/>
      <c r="H43" s="55"/>
      <c r="I43" s="55"/>
      <c r="J43" s="55"/>
      <c r="K43" s="55"/>
      <c r="L43" s="55"/>
      <c r="M43" s="55"/>
      <c r="N43" s="46"/>
      <c r="O43" s="55"/>
      <c r="P43" s="55"/>
    </row>
    <row r="44" spans="1:16" ht="22.5">
      <c r="A44" s="56" t="s">
        <v>124</v>
      </c>
      <c r="B44" s="57"/>
      <c r="C44" s="58" t="s">
        <v>125</v>
      </c>
      <c r="D44" s="57" t="s">
        <v>95</v>
      </c>
      <c r="E44" s="57">
        <v>77.8</v>
      </c>
      <c r="F44" s="71"/>
      <c r="G44" s="55"/>
      <c r="H44" s="55"/>
      <c r="I44" s="72"/>
      <c r="J44" s="72"/>
      <c r="K44" s="55"/>
      <c r="L44" s="55"/>
      <c r="M44" s="55"/>
      <c r="N44" s="46"/>
      <c r="O44" s="55"/>
      <c r="P44" s="55"/>
    </row>
    <row r="45" spans="1:16" ht="11.25">
      <c r="A45" s="59" t="s">
        <v>126</v>
      </c>
      <c r="B45" s="60"/>
      <c r="C45" s="61" t="s">
        <v>127</v>
      </c>
      <c r="D45" s="60" t="s">
        <v>95</v>
      </c>
      <c r="E45" s="73">
        <v>87</v>
      </c>
      <c r="F45" s="55"/>
      <c r="G45" s="55"/>
      <c r="H45" s="55"/>
      <c r="I45" s="55"/>
      <c r="J45" s="55"/>
      <c r="K45" s="55"/>
      <c r="L45" s="55"/>
      <c r="M45" s="55"/>
      <c r="N45" s="46"/>
      <c r="O45" s="55"/>
      <c r="P45" s="55"/>
    </row>
    <row r="46" spans="1:16" ht="11.25">
      <c r="A46" s="59" t="s">
        <v>128</v>
      </c>
      <c r="B46" s="60"/>
      <c r="C46" s="61" t="s">
        <v>129</v>
      </c>
      <c r="D46" s="60" t="s">
        <v>130</v>
      </c>
      <c r="E46" s="60">
        <v>1</v>
      </c>
      <c r="F46" s="71"/>
      <c r="G46" s="55"/>
      <c r="H46" s="55"/>
      <c r="I46" s="72"/>
      <c r="J46" s="72"/>
      <c r="K46" s="55"/>
      <c r="L46" s="55"/>
      <c r="M46" s="55"/>
      <c r="N46" s="46"/>
      <c r="O46" s="55"/>
      <c r="P46" s="55"/>
    </row>
    <row r="47" spans="1:16" ht="33.75">
      <c r="A47" s="56" t="s">
        <v>131</v>
      </c>
      <c r="B47" s="57"/>
      <c r="C47" s="58" t="s">
        <v>132</v>
      </c>
      <c r="D47" s="57" t="s">
        <v>77</v>
      </c>
      <c r="E47" s="57">
        <v>316</v>
      </c>
      <c r="F47" s="55"/>
      <c r="G47" s="55"/>
      <c r="H47" s="55"/>
      <c r="I47" s="55"/>
      <c r="J47" s="55"/>
      <c r="K47" s="55"/>
      <c r="L47" s="55"/>
      <c r="M47" s="55"/>
      <c r="N47" s="46"/>
      <c r="O47" s="55"/>
      <c r="P47" s="55"/>
    </row>
    <row r="48" spans="1:16" ht="14.25">
      <c r="A48" s="59" t="s">
        <v>133</v>
      </c>
      <c r="B48" s="60"/>
      <c r="C48" s="61" t="s">
        <v>134</v>
      </c>
      <c r="D48" s="60" t="s">
        <v>80</v>
      </c>
      <c r="E48" s="62">
        <f>SUM(E47*1.1)</f>
        <v>347.6</v>
      </c>
      <c r="F48" s="55"/>
      <c r="G48" s="55"/>
      <c r="H48" s="55"/>
      <c r="I48" s="55"/>
      <c r="J48" s="55"/>
      <c r="K48" s="55"/>
      <c r="L48" s="55"/>
      <c r="M48" s="55"/>
      <c r="N48" s="46"/>
      <c r="O48" s="55"/>
      <c r="P48" s="55"/>
    </row>
    <row r="49" spans="1:16" ht="11.25">
      <c r="A49" s="59" t="s">
        <v>135</v>
      </c>
      <c r="B49" s="60"/>
      <c r="C49" s="61" t="s">
        <v>82</v>
      </c>
      <c r="D49" s="60" t="s">
        <v>83</v>
      </c>
      <c r="E49" s="62">
        <f>SUM(E47*5)</f>
        <v>1580</v>
      </c>
      <c r="F49" s="55"/>
      <c r="G49" s="55"/>
      <c r="H49" s="55"/>
      <c r="I49" s="55"/>
      <c r="J49" s="55"/>
      <c r="K49" s="55"/>
      <c r="L49" s="55"/>
      <c r="M49" s="55"/>
      <c r="N49" s="46"/>
      <c r="O49" s="55"/>
      <c r="P49" s="55"/>
    </row>
    <row r="50" spans="1:16" ht="11.25">
      <c r="A50" s="59" t="s">
        <v>136</v>
      </c>
      <c r="B50" s="60"/>
      <c r="C50" s="61" t="s">
        <v>85</v>
      </c>
      <c r="D50" s="60" t="s">
        <v>86</v>
      </c>
      <c r="E50" s="62">
        <f>SUM(E47*4)</f>
        <v>1264</v>
      </c>
      <c r="F50" s="55"/>
      <c r="G50" s="55"/>
      <c r="H50" s="55"/>
      <c r="I50" s="55"/>
      <c r="J50" s="55"/>
      <c r="K50" s="55"/>
      <c r="L50" s="55"/>
      <c r="M50" s="55"/>
      <c r="N50" s="46"/>
      <c r="O50" s="55"/>
      <c r="P50" s="55"/>
    </row>
    <row r="51" spans="1:16" ht="33.75">
      <c r="A51" s="56" t="s">
        <v>137</v>
      </c>
      <c r="B51" s="57"/>
      <c r="C51" s="58" t="s">
        <v>138</v>
      </c>
      <c r="D51" s="57" t="s">
        <v>77</v>
      </c>
      <c r="E51" s="57">
        <f>E47</f>
        <v>316</v>
      </c>
      <c r="F51" s="55"/>
      <c r="G51" s="55"/>
      <c r="H51" s="55"/>
      <c r="I51" s="55"/>
      <c r="J51" s="55"/>
      <c r="K51" s="55"/>
      <c r="L51" s="55"/>
      <c r="M51" s="55"/>
      <c r="N51" s="46"/>
      <c r="O51" s="55"/>
      <c r="P51" s="55"/>
    </row>
    <row r="52" spans="1:16" ht="14.25">
      <c r="A52" s="59" t="s">
        <v>139</v>
      </c>
      <c r="B52" s="60"/>
      <c r="C52" s="61" t="s">
        <v>140</v>
      </c>
      <c r="D52" s="60" t="s">
        <v>80</v>
      </c>
      <c r="E52" s="62">
        <f>SUM(E51*1.1)</f>
        <v>347.6</v>
      </c>
      <c r="F52" s="55"/>
      <c r="G52" s="55"/>
      <c r="H52" s="55"/>
      <c r="I52" s="55"/>
      <c r="J52" s="55"/>
      <c r="K52" s="55"/>
      <c r="L52" s="55"/>
      <c r="M52" s="55"/>
      <c r="N52" s="46"/>
      <c r="O52" s="55"/>
      <c r="P52" s="55"/>
    </row>
    <row r="53" spans="1:16" ht="14.25" customHeight="1">
      <c r="A53" s="59" t="s">
        <v>141</v>
      </c>
      <c r="B53" s="60"/>
      <c r="C53" s="61" t="s">
        <v>92</v>
      </c>
      <c r="D53" s="60" t="s">
        <v>83</v>
      </c>
      <c r="E53" s="62">
        <f>SUM(E51*3.5)</f>
        <v>1106</v>
      </c>
      <c r="F53" s="55"/>
      <c r="G53" s="55"/>
      <c r="H53" s="55"/>
      <c r="I53" s="55"/>
      <c r="J53" s="55"/>
      <c r="K53" s="55"/>
      <c r="L53" s="55"/>
      <c r="M53" s="55"/>
      <c r="N53" s="46"/>
      <c r="O53" s="55"/>
      <c r="P53" s="55"/>
    </row>
    <row r="54" spans="1:16" ht="14.25">
      <c r="A54" s="59" t="s">
        <v>142</v>
      </c>
      <c r="B54" s="60"/>
      <c r="C54" s="61" t="s">
        <v>143</v>
      </c>
      <c r="D54" s="60" t="s">
        <v>80</v>
      </c>
      <c r="E54" s="62">
        <v>316</v>
      </c>
      <c r="F54" s="55"/>
      <c r="G54" s="55"/>
      <c r="H54" s="55"/>
      <c r="I54" s="55"/>
      <c r="J54" s="55"/>
      <c r="K54" s="55"/>
      <c r="L54" s="55"/>
      <c r="M54" s="55"/>
      <c r="N54" s="46"/>
      <c r="O54" s="55"/>
      <c r="P54" s="55"/>
    </row>
    <row r="55" spans="1:16" ht="14.25">
      <c r="A55" s="56" t="s">
        <v>144</v>
      </c>
      <c r="B55" s="57"/>
      <c r="C55" s="58" t="s">
        <v>97</v>
      </c>
      <c r="D55" s="57" t="s">
        <v>77</v>
      </c>
      <c r="E55" s="57">
        <f>E47</f>
        <v>316</v>
      </c>
      <c r="F55" s="55"/>
      <c r="G55" s="55"/>
      <c r="H55" s="55"/>
      <c r="I55" s="55"/>
      <c r="J55" s="55"/>
      <c r="K55" s="55"/>
      <c r="L55" s="55"/>
      <c r="M55" s="55"/>
      <c r="N55" s="46"/>
      <c r="O55" s="55"/>
      <c r="P55" s="55"/>
    </row>
    <row r="56" spans="1:16" ht="11.25">
      <c r="A56" s="59" t="s">
        <v>145</v>
      </c>
      <c r="B56" s="60"/>
      <c r="C56" s="61" t="s">
        <v>99</v>
      </c>
      <c r="D56" s="60" t="s">
        <v>83</v>
      </c>
      <c r="E56" s="62">
        <f>SUM(E55*0.4)</f>
        <v>126.4</v>
      </c>
      <c r="F56" s="69"/>
      <c r="G56" s="55"/>
      <c r="H56" s="55"/>
      <c r="I56" s="55"/>
      <c r="J56" s="70"/>
      <c r="K56" s="55"/>
      <c r="L56" s="55"/>
      <c r="M56" s="55"/>
      <c r="N56" s="46"/>
      <c r="O56" s="55"/>
      <c r="P56" s="55"/>
    </row>
    <row r="57" spans="1:16" ht="14.25">
      <c r="A57" s="56" t="s">
        <v>146</v>
      </c>
      <c r="B57" s="57"/>
      <c r="C57" s="58" t="s">
        <v>147</v>
      </c>
      <c r="D57" s="57" t="s">
        <v>77</v>
      </c>
      <c r="E57" s="57">
        <f>E47</f>
        <v>316</v>
      </c>
      <c r="F57" s="46"/>
      <c r="G57" s="55"/>
      <c r="H57" s="55"/>
      <c r="I57" s="74"/>
      <c r="J57" s="74"/>
      <c r="K57" s="55"/>
      <c r="L57" s="55"/>
      <c r="M57" s="55"/>
      <c r="N57" s="46"/>
      <c r="O57" s="55"/>
      <c r="P57" s="55"/>
    </row>
    <row r="58" spans="1:16" ht="11.25">
      <c r="A58" s="59" t="s">
        <v>148</v>
      </c>
      <c r="B58" s="60"/>
      <c r="C58" s="61" t="s">
        <v>149</v>
      </c>
      <c r="D58" s="60" t="s">
        <v>83</v>
      </c>
      <c r="E58" s="62">
        <f>SUM(E57*0.25)*1.03</f>
        <v>81.37</v>
      </c>
      <c r="F58" s="69"/>
      <c r="G58" s="55"/>
      <c r="H58" s="55"/>
      <c r="I58" s="70"/>
      <c r="J58" s="70"/>
      <c r="K58" s="55"/>
      <c r="L58" s="55"/>
      <c r="M58" s="55"/>
      <c r="N58" s="46"/>
      <c r="O58" s="55"/>
      <c r="P58" s="55"/>
    </row>
    <row r="59" spans="1:16" ht="18.75" customHeight="1">
      <c r="A59" s="56" t="s">
        <v>150</v>
      </c>
      <c r="B59" s="57"/>
      <c r="C59" s="58" t="s">
        <v>151</v>
      </c>
      <c r="D59" s="57" t="s">
        <v>77</v>
      </c>
      <c r="E59" s="57">
        <f>E47</f>
        <v>316</v>
      </c>
      <c r="F59" s="46"/>
      <c r="G59" s="55"/>
      <c r="H59" s="55"/>
      <c r="I59" s="74"/>
      <c r="J59" s="74"/>
      <c r="K59" s="55"/>
      <c r="L59" s="55"/>
      <c r="M59" s="55"/>
      <c r="N59" s="46"/>
      <c r="O59" s="55"/>
      <c r="P59" s="55"/>
    </row>
    <row r="60" spans="1:16" ht="11.25">
      <c r="A60" s="59" t="s">
        <v>152</v>
      </c>
      <c r="B60" s="60"/>
      <c r="C60" s="61" t="s">
        <v>153</v>
      </c>
      <c r="D60" s="60" t="s">
        <v>83</v>
      </c>
      <c r="E60" s="62">
        <f>SUM(E59*3.1)*1.04</f>
        <v>1018.7840000000001</v>
      </c>
      <c r="F60" s="55"/>
      <c r="G60" s="55"/>
      <c r="H60" s="55"/>
      <c r="I60" s="55"/>
      <c r="J60" s="55"/>
      <c r="K60" s="55"/>
      <c r="L60" s="55"/>
      <c r="M60" s="55"/>
      <c r="N60" s="46"/>
      <c r="O60" s="55"/>
      <c r="P60" s="55"/>
    </row>
    <row r="61" spans="1:16" ht="14.25">
      <c r="A61" s="56" t="s">
        <v>154</v>
      </c>
      <c r="B61" s="57"/>
      <c r="C61" s="58" t="s">
        <v>155</v>
      </c>
      <c r="D61" s="57" t="s">
        <v>77</v>
      </c>
      <c r="E61" s="57">
        <f>E47</f>
        <v>316</v>
      </c>
      <c r="F61" s="55"/>
      <c r="G61" s="55"/>
      <c r="H61" s="55"/>
      <c r="I61" s="55"/>
      <c r="J61" s="55"/>
      <c r="K61" s="55"/>
      <c r="L61" s="55"/>
      <c r="M61" s="55"/>
      <c r="N61" s="46"/>
      <c r="O61" s="55"/>
      <c r="P61" s="55"/>
    </row>
    <row r="62" spans="1:16" ht="11.25">
      <c r="A62" s="59" t="s">
        <v>156</v>
      </c>
      <c r="B62" s="60"/>
      <c r="C62" s="61" t="s">
        <v>116</v>
      </c>
      <c r="D62" s="60" t="s">
        <v>106</v>
      </c>
      <c r="E62" s="62">
        <f>SUM(E61*0.25)</f>
        <v>79</v>
      </c>
      <c r="F62" s="55"/>
      <c r="G62" s="55"/>
      <c r="H62" s="55"/>
      <c r="I62" s="55"/>
      <c r="J62" s="55"/>
      <c r="K62" s="55"/>
      <c r="L62" s="55"/>
      <c r="M62" s="55"/>
      <c r="N62" s="46"/>
      <c r="O62" s="55"/>
      <c r="P62" s="55"/>
    </row>
    <row r="63" spans="1:16" ht="11.25">
      <c r="A63" s="59" t="s">
        <v>157</v>
      </c>
      <c r="B63" s="60"/>
      <c r="C63" s="61" t="s">
        <v>118</v>
      </c>
      <c r="D63" s="60" t="s">
        <v>106</v>
      </c>
      <c r="E63" s="62">
        <f>SUM(E61*0.3)</f>
        <v>94.8</v>
      </c>
      <c r="F63" s="55"/>
      <c r="G63" s="55"/>
      <c r="H63" s="55"/>
      <c r="I63" s="55"/>
      <c r="J63" s="55"/>
      <c r="K63" s="55"/>
      <c r="L63" s="55"/>
      <c r="M63" s="55"/>
      <c r="N63" s="46"/>
      <c r="O63" s="55"/>
      <c r="P63" s="55"/>
    </row>
    <row r="64" spans="1:16" ht="14.25">
      <c r="A64" s="56" t="s">
        <v>158</v>
      </c>
      <c r="B64" s="75"/>
      <c r="C64" s="76" t="s">
        <v>159</v>
      </c>
      <c r="D64" s="57" t="s">
        <v>77</v>
      </c>
      <c r="E64" s="77">
        <v>150</v>
      </c>
      <c r="F64" s="55"/>
      <c r="G64" s="55"/>
      <c r="H64" s="55"/>
      <c r="I64" s="55"/>
      <c r="J64" s="55"/>
      <c r="K64" s="55"/>
      <c r="L64" s="55"/>
      <c r="M64" s="55"/>
      <c r="N64" s="46"/>
      <c r="O64" s="55"/>
      <c r="P64" s="55"/>
    </row>
    <row r="65" spans="1:17" s="82" customFormat="1" ht="11.25">
      <c r="A65" s="47"/>
      <c r="B65" s="47"/>
      <c r="C65" s="78" t="s">
        <v>160</v>
      </c>
      <c r="D65" s="79"/>
      <c r="E65" s="79"/>
      <c r="F65" s="79"/>
      <c r="G65" s="79"/>
      <c r="H65" s="74"/>
      <c r="I65" s="79"/>
      <c r="J65" s="79"/>
      <c r="K65" s="55"/>
      <c r="L65" s="80"/>
      <c r="M65" s="79"/>
      <c r="N65" s="79"/>
      <c r="O65" s="79"/>
      <c r="P65" s="79"/>
      <c r="Q65" s="81"/>
    </row>
    <row r="66" spans="1:16" s="81" customFormat="1" ht="11.25">
      <c r="A66" s="83"/>
      <c r="B66" s="83"/>
      <c r="C66" s="84" t="s">
        <v>161</v>
      </c>
      <c r="D66" s="85"/>
      <c r="E66" s="85">
        <f>koptāme!$C$29</f>
        <v>0.07</v>
      </c>
      <c r="F66" s="86"/>
      <c r="G66" s="87"/>
      <c r="H66" s="87"/>
      <c r="I66" s="87"/>
      <c r="J66" s="87"/>
      <c r="K66" s="87"/>
      <c r="L66" s="87"/>
      <c r="M66" s="87"/>
      <c r="N66" s="87"/>
      <c r="O66" s="88"/>
      <c r="P66" s="89"/>
    </row>
    <row r="67" spans="1:16" s="81" customFormat="1" ht="11.25">
      <c r="A67" s="83"/>
      <c r="B67" s="83"/>
      <c r="C67" s="90" t="s">
        <v>162</v>
      </c>
      <c r="D67" s="91"/>
      <c r="E67" s="91"/>
      <c r="F67" s="86"/>
      <c r="G67" s="87"/>
      <c r="H67" s="87"/>
      <c r="I67" s="87"/>
      <c r="J67" s="87"/>
      <c r="K67" s="87"/>
      <c r="L67" s="87"/>
      <c r="M67" s="87"/>
      <c r="N67" s="87"/>
      <c r="O67" s="92"/>
      <c r="P67" s="93"/>
    </row>
    <row r="68" spans="1:17" s="81" customFormat="1" ht="11.25">
      <c r="A68" s="94"/>
      <c r="B68" s="94"/>
      <c r="C68" s="95"/>
      <c r="D68" s="96"/>
      <c r="E68" s="97"/>
      <c r="F68" s="98"/>
      <c r="G68" s="98"/>
      <c r="H68" s="99"/>
      <c r="I68" s="99"/>
      <c r="J68" s="99"/>
      <c r="K68" s="100"/>
      <c r="L68" s="101"/>
      <c r="M68" s="101"/>
      <c r="N68" s="101"/>
      <c r="O68" s="101"/>
      <c r="P68" s="101"/>
      <c r="Q68" s="42"/>
    </row>
    <row r="69" spans="1:17" s="81" customFormat="1" ht="11.25">
      <c r="A69" s="94"/>
      <c r="B69" s="94"/>
      <c r="C69" s="94"/>
      <c r="D69" s="96"/>
      <c r="E69" s="102"/>
      <c r="F69" s="98"/>
      <c r="G69" s="98"/>
      <c r="H69" s="99"/>
      <c r="I69" s="99"/>
      <c r="J69" s="99"/>
      <c r="K69" s="100"/>
      <c r="L69" s="101"/>
      <c r="M69" s="101"/>
      <c r="N69" s="101"/>
      <c r="O69" s="101"/>
      <c r="P69" s="101"/>
      <c r="Q69" s="42"/>
    </row>
    <row r="70" spans="1:17" s="81" customFormat="1" ht="11.25">
      <c r="A70" s="94"/>
      <c r="B70" s="94"/>
      <c r="C70" s="103"/>
      <c r="D70" s="96"/>
      <c r="E70" s="97"/>
      <c r="F70" s="98"/>
      <c r="G70" s="98"/>
      <c r="H70" s="99"/>
      <c r="I70" s="99"/>
      <c r="J70" s="99"/>
      <c r="K70" s="100"/>
      <c r="L70" s="101"/>
      <c r="M70" s="101"/>
      <c r="N70" s="101"/>
      <c r="O70" s="101"/>
      <c r="P70" s="101"/>
      <c r="Q70" s="42"/>
    </row>
    <row r="71" spans="1:16" s="81" customFormat="1" ht="11.25">
      <c r="A71" s="94"/>
      <c r="B71" s="94"/>
      <c r="C71" s="42" t="s">
        <v>163</v>
      </c>
      <c r="D71" s="96"/>
      <c r="E71" s="102"/>
      <c r="F71" s="104"/>
      <c r="G71" s="104"/>
      <c r="H71" s="99"/>
      <c r="I71" s="99"/>
      <c r="J71" s="99"/>
      <c r="K71" s="95" t="s">
        <v>164</v>
      </c>
      <c r="L71" s="101"/>
      <c r="M71" s="101"/>
      <c r="N71" s="101"/>
      <c r="O71" s="101"/>
      <c r="P71" s="101"/>
    </row>
    <row r="72" spans="1:16" s="81" customFormat="1" ht="11.25">
      <c r="A72" s="94"/>
      <c r="B72" s="94"/>
      <c r="C72" s="105"/>
      <c r="D72" s="96"/>
      <c r="E72" s="102"/>
      <c r="F72" s="104"/>
      <c r="G72" s="104"/>
      <c r="H72" s="99"/>
      <c r="I72" s="99"/>
      <c r="J72" s="99"/>
      <c r="K72" s="95"/>
      <c r="L72" s="101"/>
      <c r="M72" s="101"/>
      <c r="N72" s="101"/>
      <c r="O72" s="101"/>
      <c r="P72" s="101"/>
    </row>
    <row r="73" spans="1:16" ht="11.25">
      <c r="A73" s="94"/>
      <c r="B73" s="94"/>
      <c r="C73" s="103"/>
      <c r="D73" s="96"/>
      <c r="E73" s="97"/>
      <c r="F73" s="98"/>
      <c r="G73" s="98"/>
      <c r="H73" s="99"/>
      <c r="I73" s="99"/>
      <c r="J73" s="99"/>
      <c r="K73" s="100"/>
      <c r="L73" s="101"/>
      <c r="M73" s="101"/>
      <c r="N73" s="101"/>
      <c r="O73" s="101"/>
      <c r="P73" s="101"/>
    </row>
    <row r="74" spans="1:16" ht="11.25">
      <c r="A74" s="94"/>
      <c r="B74" s="94"/>
      <c r="C74" s="94"/>
      <c r="D74" s="96"/>
      <c r="E74" s="97"/>
      <c r="F74" s="98"/>
      <c r="G74" s="98"/>
      <c r="H74" s="99"/>
      <c r="I74" s="99"/>
      <c r="J74" s="99"/>
      <c r="K74" s="100"/>
      <c r="L74" s="101"/>
      <c r="M74" s="101"/>
      <c r="N74" s="101"/>
      <c r="O74" s="101"/>
      <c r="P74" s="101"/>
    </row>
    <row r="75" spans="1:17" s="81" customFormat="1" ht="11.25">
      <c r="A75" s="94"/>
      <c r="B75" s="94"/>
      <c r="C75" s="94"/>
      <c r="D75" s="96"/>
      <c r="E75" s="97"/>
      <c r="F75" s="98"/>
      <c r="G75" s="98"/>
      <c r="H75" s="99"/>
      <c r="I75" s="99"/>
      <c r="J75" s="99"/>
      <c r="K75" s="100"/>
      <c r="L75" s="101"/>
      <c r="M75" s="101"/>
      <c r="N75" s="101"/>
      <c r="O75" s="101"/>
      <c r="P75" s="101"/>
      <c r="Q75" s="42"/>
    </row>
    <row r="76" spans="1:17" s="81" customFormat="1" ht="11.25">
      <c r="A76" s="106"/>
      <c r="B76" s="106"/>
      <c r="C76" s="107"/>
      <c r="D76" s="108"/>
      <c r="E76" s="109"/>
      <c r="F76" s="109"/>
      <c r="G76" s="109"/>
      <c r="H76" s="109"/>
      <c r="I76" s="109"/>
      <c r="J76" s="109"/>
      <c r="K76" s="109"/>
      <c r="L76" s="109"/>
      <c r="M76" s="101"/>
      <c r="N76" s="101"/>
      <c r="O76" s="101"/>
      <c r="P76" s="109"/>
      <c r="Q76" s="110"/>
    </row>
    <row r="77" spans="1:16" ht="11.25">
      <c r="A77" s="106"/>
      <c r="B77" s="106"/>
      <c r="C77" s="82"/>
      <c r="D77" s="82"/>
      <c r="E77" s="98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3:16" ht="11.25">
      <c r="C78" s="82"/>
      <c r="D78" s="82"/>
      <c r="E78" s="98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98"/>
    </row>
    <row r="79" spans="1:17" ht="11.25">
      <c r="A79" s="106"/>
      <c r="B79" s="106"/>
      <c r="C79" s="108"/>
      <c r="D79" s="108"/>
      <c r="E79" s="109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9"/>
      <c r="Q79" s="110"/>
    </row>
    <row r="80" spans="1:4" ht="11.25">
      <c r="A80" s="63"/>
      <c r="B80" s="63"/>
      <c r="D80" s="63"/>
    </row>
    <row r="81" spans="1:2" ht="11.25">
      <c r="A81" s="63"/>
      <c r="B81" s="63"/>
    </row>
    <row r="82" spans="1:2" ht="11.25">
      <c r="A82" s="63"/>
      <c r="B82" s="63"/>
    </row>
    <row r="83" spans="1:17" s="110" customFormat="1" ht="12.75">
      <c r="A83" s="111"/>
      <c r="B83" s="111"/>
      <c r="C83"/>
      <c r="D83"/>
      <c r="E83" s="112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 s="111"/>
      <c r="B84" s="111"/>
      <c r="C84"/>
      <c r="D84"/>
      <c r="E84" s="112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 s="111"/>
      <c r="B85" s="111"/>
      <c r="C85"/>
      <c r="D85"/>
      <c r="E85" s="112"/>
      <c r="F85"/>
      <c r="G85"/>
      <c r="H85"/>
      <c r="I85"/>
      <c r="J85"/>
      <c r="K85"/>
      <c r="L85"/>
      <c r="M85"/>
      <c r="N85"/>
      <c r="O85"/>
      <c r="P85"/>
      <c r="Q85"/>
    </row>
    <row r="86" spans="1:17" s="110" customFormat="1" ht="12.75">
      <c r="A86" s="111"/>
      <c r="B86" s="111"/>
      <c r="C86"/>
      <c r="D86"/>
      <c r="E86" s="112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 s="111"/>
      <c r="B87" s="111"/>
      <c r="C87"/>
      <c r="D87"/>
      <c r="E87" s="112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 s="111"/>
      <c r="B88" s="111"/>
      <c r="C88"/>
      <c r="D88"/>
      <c r="E88" s="112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 s="111"/>
      <c r="B89" s="111"/>
      <c r="C89"/>
      <c r="D89"/>
      <c r="E89" s="112"/>
      <c r="F89"/>
      <c r="G89"/>
      <c r="H89"/>
      <c r="I89"/>
      <c r="J89"/>
      <c r="K89"/>
      <c r="L89"/>
      <c r="M89"/>
      <c r="N89"/>
      <c r="O89"/>
      <c r="P89"/>
      <c r="Q89"/>
    </row>
    <row r="90" spans="1:2" ht="11.25">
      <c r="A90" s="63"/>
      <c r="B90" s="63"/>
    </row>
    <row r="91" ht="11.25">
      <c r="C91" s="105"/>
    </row>
  </sheetData>
  <sheetProtection/>
  <mergeCells count="18">
    <mergeCell ref="N16:N18"/>
    <mergeCell ref="O16:O18"/>
    <mergeCell ref="L15:O15"/>
    <mergeCell ref="P15:P18"/>
    <mergeCell ref="F16:F18"/>
    <mergeCell ref="G16:G18"/>
    <mergeCell ref="H16:H18"/>
    <mergeCell ref="I16:I18"/>
    <mergeCell ref="J16:J18"/>
    <mergeCell ref="K16:K18"/>
    <mergeCell ref="L16:L18"/>
    <mergeCell ref="M16:M18"/>
    <mergeCell ref="A15:A18"/>
    <mergeCell ref="B15:B18"/>
    <mergeCell ref="C15:C18"/>
    <mergeCell ref="D15:D18"/>
    <mergeCell ref="E15:E18"/>
    <mergeCell ref="F15:K15"/>
  </mergeCells>
  <printOptions/>
  <pageMargins left="0.7875" right="0.7875" top="0.3527777777777778" bottom="0.18680555555555556" header="0.5118055555555555" footer="0.5118055555555555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zoomScale="163" zoomScaleNormal="163" zoomScalePageLayoutView="0" workbookViewId="0" topLeftCell="A1">
      <selection activeCell="G24" sqref="G24"/>
    </sheetView>
  </sheetViews>
  <sheetFormatPr defaultColWidth="9.140625" defaultRowHeight="12.75"/>
  <cols>
    <col min="1" max="1" width="3.8515625" style="41" customWidth="1"/>
    <col min="2" max="2" width="6.57421875" style="41" customWidth="1"/>
    <col min="3" max="3" width="37.7109375" style="42" customWidth="1"/>
    <col min="4" max="4" width="6.00390625" style="42" customWidth="1"/>
    <col min="5" max="5" width="6.140625" style="43" customWidth="1"/>
    <col min="6" max="6" width="5.00390625" style="42" customWidth="1"/>
    <col min="7" max="7" width="7.28125" style="42" customWidth="1"/>
    <col min="8" max="8" width="5.7109375" style="42" customWidth="1"/>
    <col min="9" max="9" width="6.57421875" style="42" customWidth="1"/>
    <col min="10" max="10" width="5.57421875" style="42" customWidth="1"/>
    <col min="11" max="11" width="6.28125" style="42" customWidth="1"/>
    <col min="12" max="12" width="5.421875" style="42" customWidth="1"/>
    <col min="13" max="13" width="6.28125" style="42" customWidth="1"/>
    <col min="14" max="14" width="8.00390625" style="42" customWidth="1"/>
    <col min="15" max="15" width="6.28125" style="42" customWidth="1"/>
    <col min="16" max="16" width="8.140625" style="42" customWidth="1"/>
    <col min="17" max="16384" width="9.140625" style="42" customWidth="1"/>
  </cols>
  <sheetData>
    <row r="1" spans="7:9" ht="11.25">
      <c r="G1" s="44" t="s">
        <v>165</v>
      </c>
      <c r="H1" s="44"/>
      <c r="I1" s="44"/>
    </row>
    <row r="2" spans="7:9" ht="11.25">
      <c r="G2" s="44" t="str">
        <f>kopsavilkums!C19</f>
        <v>Pieplūdes-nosūces gaisa apstrādes iekārta </v>
      </c>
      <c r="H2" s="44"/>
      <c r="I2" s="44"/>
    </row>
    <row r="3" spans="7:9" ht="11.25">
      <c r="G3" s="44"/>
      <c r="H3" s="44"/>
      <c r="I3" s="44"/>
    </row>
    <row r="4" spans="1:9" ht="12.75">
      <c r="A4" s="3" t="s">
        <v>2</v>
      </c>
      <c r="G4" s="44"/>
      <c r="H4" s="44"/>
      <c r="I4" s="44"/>
    </row>
    <row r="5" spans="1:9" ht="12.75">
      <c r="A5" s="4" t="s">
        <v>3</v>
      </c>
      <c r="G5" s="44"/>
      <c r="H5" s="44"/>
      <c r="I5" s="44"/>
    </row>
    <row r="6" spans="1:9" ht="12.75">
      <c r="A6" s="4" t="s">
        <v>4</v>
      </c>
      <c r="G6" s="44"/>
      <c r="H6" s="44"/>
      <c r="I6" s="44"/>
    </row>
    <row r="7" spans="1:9" ht="12.75">
      <c r="A7" s="6" t="str">
        <f>koptāme!A8</f>
        <v>Iepirkuma identifikācijas numurs MNP2011/27_ERAF</v>
      </c>
      <c r="G7" s="44"/>
      <c r="H7" s="44"/>
      <c r="I7" s="44"/>
    </row>
    <row r="8" spans="1:9" ht="12.75">
      <c r="A8" s="6"/>
      <c r="G8" s="44"/>
      <c r="H8" s="44"/>
      <c r="I8" s="44"/>
    </row>
    <row r="9" spans="1:9" ht="12.75">
      <c r="A9" s="7" t="s">
        <v>5</v>
      </c>
      <c r="G9" s="44"/>
      <c r="H9" s="44"/>
      <c r="I9" s="44"/>
    </row>
    <row r="10" spans="1:9" ht="15.75">
      <c r="A10" s="7" t="s">
        <v>6</v>
      </c>
      <c r="G10" s="44"/>
      <c r="H10" s="44"/>
      <c r="I10" s="44"/>
    </row>
    <row r="11" spans="1:9" ht="12.75">
      <c r="A11" s="7" t="s">
        <v>7</v>
      </c>
      <c r="G11" s="44"/>
      <c r="H11" s="44"/>
      <c r="I11" s="44"/>
    </row>
    <row r="12" spans="7:13" ht="12.75">
      <c r="G12"/>
      <c r="H12" s="44"/>
      <c r="I12" s="44"/>
      <c r="M12" s="42" t="str">
        <f>kopsavilkums!$B$15</f>
        <v>Tāme sastādīta 2011.gada _________</v>
      </c>
    </row>
    <row r="13" spans="7:16" ht="11.25">
      <c r="G13" s="44"/>
      <c r="H13" s="44"/>
      <c r="I13" s="44"/>
      <c r="M13" s="42" t="s">
        <v>58</v>
      </c>
      <c r="O13" s="45"/>
      <c r="P13" s="43"/>
    </row>
    <row r="14" spans="1:16" ht="14.25" customHeight="1">
      <c r="A14" s="149" t="s">
        <v>59</v>
      </c>
      <c r="B14" s="149" t="s">
        <v>60</v>
      </c>
      <c r="C14" s="150" t="s">
        <v>61</v>
      </c>
      <c r="D14" s="150" t="s">
        <v>62</v>
      </c>
      <c r="E14" s="151" t="s">
        <v>63</v>
      </c>
      <c r="F14" s="152" t="s">
        <v>64</v>
      </c>
      <c r="G14" s="152"/>
      <c r="H14" s="152"/>
      <c r="I14" s="152"/>
      <c r="J14" s="152"/>
      <c r="K14" s="152"/>
      <c r="L14" s="152" t="s">
        <v>65</v>
      </c>
      <c r="M14" s="152"/>
      <c r="N14" s="152"/>
      <c r="O14" s="152"/>
      <c r="P14" s="150" t="s">
        <v>66</v>
      </c>
    </row>
    <row r="15" spans="1:16" ht="14.25" customHeight="1">
      <c r="A15" s="149"/>
      <c r="B15" s="149"/>
      <c r="C15" s="150"/>
      <c r="D15" s="150"/>
      <c r="E15" s="151"/>
      <c r="F15" s="153" t="s">
        <v>67</v>
      </c>
      <c r="G15" s="150" t="s">
        <v>68</v>
      </c>
      <c r="H15" s="150" t="s">
        <v>69</v>
      </c>
      <c r="I15" s="150" t="s">
        <v>70</v>
      </c>
      <c r="J15" s="150" t="s">
        <v>71</v>
      </c>
      <c r="K15" s="150" t="s">
        <v>72</v>
      </c>
      <c r="L15" s="150" t="s">
        <v>73</v>
      </c>
      <c r="M15" s="150" t="s">
        <v>69</v>
      </c>
      <c r="N15" s="150" t="s">
        <v>70</v>
      </c>
      <c r="O15" s="150" t="s">
        <v>71</v>
      </c>
      <c r="P15" s="150"/>
    </row>
    <row r="16" spans="1:16" ht="11.25">
      <c r="A16" s="149"/>
      <c r="B16" s="149"/>
      <c r="C16" s="150"/>
      <c r="D16" s="150"/>
      <c r="E16" s="151"/>
      <c r="F16" s="153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ht="18" customHeight="1">
      <c r="A17" s="149"/>
      <c r="B17" s="149"/>
      <c r="C17" s="150"/>
      <c r="D17" s="150"/>
      <c r="E17" s="151"/>
      <c r="F17" s="153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1.25">
      <c r="A18" s="47"/>
      <c r="B18" s="47"/>
      <c r="C18" s="48">
        <v>1</v>
      </c>
      <c r="D18" s="49">
        <v>3</v>
      </c>
      <c r="E18" s="50">
        <v>4</v>
      </c>
      <c r="F18" s="51">
        <v>5</v>
      </c>
      <c r="G18" s="51">
        <v>6</v>
      </c>
      <c r="H18" s="52">
        <v>7</v>
      </c>
      <c r="I18" s="51">
        <v>8</v>
      </c>
      <c r="J18" s="51">
        <v>9</v>
      </c>
      <c r="K18" s="51">
        <v>10</v>
      </c>
      <c r="L18" s="51">
        <v>11</v>
      </c>
      <c r="M18" s="52">
        <v>12</v>
      </c>
      <c r="N18" s="51">
        <v>13</v>
      </c>
      <c r="O18" s="51">
        <v>14</v>
      </c>
      <c r="P18" s="51">
        <v>15</v>
      </c>
    </row>
    <row r="19" spans="1:16" ht="11.25">
      <c r="A19" s="113"/>
      <c r="B19" s="114"/>
      <c r="C19" s="115"/>
      <c r="D19" s="114"/>
      <c r="E19" s="116"/>
      <c r="F19" s="55"/>
      <c r="G19" s="55"/>
      <c r="H19" s="55"/>
      <c r="I19" s="55"/>
      <c r="J19" s="55"/>
      <c r="K19" s="55"/>
      <c r="L19" s="117"/>
      <c r="M19" s="117"/>
      <c r="N19" s="117"/>
      <c r="O19" s="117"/>
      <c r="P19" s="117"/>
    </row>
    <row r="20" spans="1:16" ht="22.5">
      <c r="A20" s="118"/>
      <c r="B20" s="118"/>
      <c r="C20" s="119" t="s">
        <v>166</v>
      </c>
      <c r="D20" s="118"/>
      <c r="E20" s="120"/>
      <c r="F20" s="55"/>
      <c r="G20" s="55"/>
      <c r="H20" s="55"/>
      <c r="I20" s="55"/>
      <c r="J20" s="55"/>
      <c r="K20" s="55"/>
      <c r="L20" s="117"/>
      <c r="M20" s="117"/>
      <c r="N20" s="117"/>
      <c r="O20" s="117"/>
      <c r="P20" s="117"/>
    </row>
    <row r="21" spans="1:16" ht="33.75">
      <c r="A21" s="113" t="s">
        <v>34</v>
      </c>
      <c r="B21" s="114"/>
      <c r="C21" s="115" t="s">
        <v>167</v>
      </c>
      <c r="D21" s="121" t="s">
        <v>168</v>
      </c>
      <c r="E21" s="121">
        <v>1</v>
      </c>
      <c r="F21" s="55"/>
      <c r="G21" s="55"/>
      <c r="H21" s="55"/>
      <c r="I21" s="55"/>
      <c r="J21" s="55"/>
      <c r="K21" s="55"/>
      <c r="L21" s="117"/>
      <c r="M21" s="117"/>
      <c r="N21" s="117"/>
      <c r="O21" s="117"/>
      <c r="P21" s="117"/>
    </row>
    <row r="22" spans="1:16" ht="11.25">
      <c r="A22" s="113" t="s">
        <v>37</v>
      </c>
      <c r="B22" s="114"/>
      <c r="C22" s="76" t="s">
        <v>169</v>
      </c>
      <c r="D22" s="121"/>
      <c r="E22" s="121"/>
      <c r="F22" s="55"/>
      <c r="G22" s="55"/>
      <c r="H22" s="55"/>
      <c r="I22" s="55"/>
      <c r="J22" s="55"/>
      <c r="K22" s="55"/>
      <c r="L22" s="117"/>
      <c r="M22" s="117"/>
      <c r="N22" s="117"/>
      <c r="O22" s="117"/>
      <c r="P22" s="117"/>
    </row>
    <row r="23" spans="1:16" ht="22.5">
      <c r="A23" s="113" t="s">
        <v>40</v>
      </c>
      <c r="B23" s="114"/>
      <c r="C23" s="115" t="s">
        <v>170</v>
      </c>
      <c r="D23" s="121" t="s">
        <v>168</v>
      </c>
      <c r="E23" s="121">
        <v>1</v>
      </c>
      <c r="F23" s="55"/>
      <c r="G23" s="55"/>
      <c r="H23" s="55"/>
      <c r="I23" s="55"/>
      <c r="J23" s="55"/>
      <c r="K23" s="55"/>
      <c r="L23" s="117"/>
      <c r="M23" s="117"/>
      <c r="N23" s="117"/>
      <c r="O23" s="117"/>
      <c r="P23" s="117"/>
    </row>
    <row r="24" spans="1:16" ht="11.25">
      <c r="A24" s="113" t="s">
        <v>43</v>
      </c>
      <c r="B24" s="114"/>
      <c r="C24" s="122" t="s">
        <v>171</v>
      </c>
      <c r="D24" s="121" t="s">
        <v>86</v>
      </c>
      <c r="E24" s="121">
        <v>1</v>
      </c>
      <c r="F24" s="55"/>
      <c r="G24" s="55"/>
      <c r="H24" s="55"/>
      <c r="I24" s="55"/>
      <c r="J24" s="55"/>
      <c r="K24" s="55"/>
      <c r="L24" s="117"/>
      <c r="M24" s="117"/>
      <c r="N24" s="117"/>
      <c r="O24" s="117"/>
      <c r="P24" s="117"/>
    </row>
    <row r="25" spans="1:16" ht="22.5">
      <c r="A25" s="113" t="s">
        <v>172</v>
      </c>
      <c r="B25" s="114"/>
      <c r="C25" s="115" t="s">
        <v>173</v>
      </c>
      <c r="D25" s="121" t="s">
        <v>168</v>
      </c>
      <c r="E25" s="121">
        <v>1</v>
      </c>
      <c r="F25" s="55"/>
      <c r="G25" s="55"/>
      <c r="H25" s="55"/>
      <c r="I25" s="55"/>
      <c r="J25" s="55"/>
      <c r="K25" s="55"/>
      <c r="L25" s="117"/>
      <c r="M25" s="117"/>
      <c r="N25" s="117"/>
      <c r="O25" s="117"/>
      <c r="P25" s="117"/>
    </row>
    <row r="26" spans="1:16" ht="22.5">
      <c r="A26" s="113" t="s">
        <v>174</v>
      </c>
      <c r="B26" s="114"/>
      <c r="C26" s="115" t="s">
        <v>175</v>
      </c>
      <c r="D26" s="121" t="s">
        <v>168</v>
      </c>
      <c r="E26" s="121">
        <v>1</v>
      </c>
      <c r="F26" s="46"/>
      <c r="G26" s="46"/>
      <c r="H26" s="55"/>
      <c r="I26" s="46"/>
      <c r="J26" s="46"/>
      <c r="K26" s="55"/>
      <c r="L26" s="117"/>
      <c r="M26" s="117"/>
      <c r="N26" s="117"/>
      <c r="O26" s="117"/>
      <c r="P26" s="117"/>
    </row>
    <row r="27" spans="1:16" ht="11.25">
      <c r="A27" s="113" t="s">
        <v>176</v>
      </c>
      <c r="B27" s="114"/>
      <c r="C27" s="115" t="s">
        <v>177</v>
      </c>
      <c r="D27" s="121" t="s">
        <v>168</v>
      </c>
      <c r="E27" s="121">
        <v>1</v>
      </c>
      <c r="F27" s="55"/>
      <c r="G27" s="55"/>
      <c r="H27" s="55"/>
      <c r="I27" s="55"/>
      <c r="J27" s="55"/>
      <c r="K27" s="55"/>
      <c r="L27" s="117"/>
      <c r="M27" s="117"/>
      <c r="N27" s="117"/>
      <c r="O27" s="117"/>
      <c r="P27" s="117"/>
    </row>
    <row r="28" spans="1:16" ht="11.25">
      <c r="A28" s="113" t="s">
        <v>178</v>
      </c>
      <c r="B28" s="114"/>
      <c r="C28" s="115" t="s">
        <v>179</v>
      </c>
      <c r="D28" s="121" t="s">
        <v>168</v>
      </c>
      <c r="E28" s="121">
        <v>1</v>
      </c>
      <c r="F28" s="55"/>
      <c r="G28" s="55"/>
      <c r="H28" s="55"/>
      <c r="I28" s="55"/>
      <c r="J28" s="55"/>
      <c r="K28" s="55"/>
      <c r="L28" s="117"/>
      <c r="M28" s="117"/>
      <c r="N28" s="117"/>
      <c r="O28" s="117"/>
      <c r="P28" s="117"/>
    </row>
    <row r="29" spans="1:16" ht="11.25">
      <c r="A29" s="113" t="s">
        <v>180</v>
      </c>
      <c r="B29" s="114"/>
      <c r="C29" s="115" t="s">
        <v>181</v>
      </c>
      <c r="D29" s="121" t="s">
        <v>86</v>
      </c>
      <c r="E29" s="121">
        <v>2</v>
      </c>
      <c r="F29" s="55"/>
      <c r="G29" s="55"/>
      <c r="H29" s="55"/>
      <c r="I29" s="55"/>
      <c r="J29" s="55"/>
      <c r="K29" s="55"/>
      <c r="L29" s="117"/>
      <c r="M29" s="117"/>
      <c r="N29" s="117"/>
      <c r="O29" s="117"/>
      <c r="P29" s="117"/>
    </row>
    <row r="30" spans="1:16" ht="11.25">
      <c r="A30" s="113" t="s">
        <v>182</v>
      </c>
      <c r="B30" s="114"/>
      <c r="C30" s="76" t="s">
        <v>183</v>
      </c>
      <c r="D30" s="121"/>
      <c r="E30" s="121"/>
      <c r="F30" s="46"/>
      <c r="G30" s="46"/>
      <c r="H30" s="55"/>
      <c r="I30" s="46"/>
      <c r="J30" s="46"/>
      <c r="K30" s="55"/>
      <c r="L30" s="117"/>
      <c r="M30" s="117"/>
      <c r="N30" s="117"/>
      <c r="O30" s="117"/>
      <c r="P30" s="117"/>
    </row>
    <row r="31" spans="1:16" ht="22.5">
      <c r="A31" s="113" t="s">
        <v>184</v>
      </c>
      <c r="B31" s="123"/>
      <c r="C31" s="115" t="s">
        <v>185</v>
      </c>
      <c r="D31" s="121" t="s">
        <v>168</v>
      </c>
      <c r="E31" s="121">
        <v>1</v>
      </c>
      <c r="F31" s="55"/>
      <c r="G31" s="55"/>
      <c r="H31" s="55"/>
      <c r="I31" s="55"/>
      <c r="J31" s="55"/>
      <c r="K31" s="55"/>
      <c r="L31" s="117"/>
      <c r="M31" s="117"/>
      <c r="N31" s="117"/>
      <c r="O31" s="117"/>
      <c r="P31" s="117"/>
    </row>
    <row r="32" spans="1:16" ht="11.25">
      <c r="A32" s="113" t="s">
        <v>186</v>
      </c>
      <c r="B32" s="123"/>
      <c r="C32" s="115" t="s">
        <v>171</v>
      </c>
      <c r="D32" s="121" t="s">
        <v>86</v>
      </c>
      <c r="E32" s="121">
        <v>1</v>
      </c>
      <c r="F32" s="55"/>
      <c r="G32" s="55"/>
      <c r="H32" s="55"/>
      <c r="I32" s="55"/>
      <c r="J32" s="55"/>
      <c r="K32" s="55"/>
      <c r="L32" s="117"/>
      <c r="M32" s="117"/>
      <c r="N32" s="117"/>
      <c r="O32" s="117"/>
      <c r="P32" s="117"/>
    </row>
    <row r="33" spans="1:16" ht="11.25">
      <c r="A33" s="113" t="s">
        <v>187</v>
      </c>
      <c r="B33" s="123"/>
      <c r="C33" s="115" t="s">
        <v>177</v>
      </c>
      <c r="D33" s="121" t="s">
        <v>168</v>
      </c>
      <c r="E33" s="121">
        <v>1</v>
      </c>
      <c r="F33" s="55"/>
      <c r="G33" s="55"/>
      <c r="H33" s="55"/>
      <c r="I33" s="55"/>
      <c r="J33" s="55"/>
      <c r="K33" s="55"/>
      <c r="L33" s="117"/>
      <c r="M33" s="117"/>
      <c r="N33" s="117"/>
      <c r="O33" s="117"/>
      <c r="P33" s="117"/>
    </row>
    <row r="34" spans="1:16" ht="11.25">
      <c r="A34" s="113" t="s">
        <v>188</v>
      </c>
      <c r="B34" s="114"/>
      <c r="C34" s="115" t="s">
        <v>181</v>
      </c>
      <c r="D34" s="121" t="s">
        <v>86</v>
      </c>
      <c r="E34" s="121">
        <v>2</v>
      </c>
      <c r="F34" s="55"/>
      <c r="G34" s="55"/>
      <c r="H34" s="55"/>
      <c r="I34" s="55"/>
      <c r="J34" s="55"/>
      <c r="K34" s="55"/>
      <c r="L34" s="117"/>
      <c r="M34" s="117"/>
      <c r="N34" s="117"/>
      <c r="O34" s="117"/>
      <c r="P34" s="117"/>
    </row>
    <row r="35" spans="1:16" ht="11.25">
      <c r="A35" s="113" t="s">
        <v>189</v>
      </c>
      <c r="B35" s="114"/>
      <c r="C35" s="122" t="s">
        <v>179</v>
      </c>
      <c r="D35" s="121" t="s">
        <v>168</v>
      </c>
      <c r="E35" s="121">
        <v>1</v>
      </c>
      <c r="F35" s="55"/>
      <c r="G35" s="55"/>
      <c r="H35" s="55"/>
      <c r="I35" s="55"/>
      <c r="J35" s="55"/>
      <c r="K35" s="55"/>
      <c r="L35" s="117"/>
      <c r="M35" s="117"/>
      <c r="N35" s="117"/>
      <c r="O35" s="117"/>
      <c r="P35" s="117"/>
    </row>
    <row r="36" spans="1:16" ht="11.25">
      <c r="A36" s="113" t="s">
        <v>190</v>
      </c>
      <c r="B36" s="114"/>
      <c r="C36" s="115" t="s">
        <v>191</v>
      </c>
      <c r="D36" s="121" t="s">
        <v>86</v>
      </c>
      <c r="E36" s="121">
        <v>2</v>
      </c>
      <c r="F36" s="55"/>
      <c r="G36" s="55"/>
      <c r="H36" s="55"/>
      <c r="I36" s="55"/>
      <c r="J36" s="55"/>
      <c r="K36" s="55"/>
      <c r="L36" s="117"/>
      <c r="M36" s="117"/>
      <c r="N36" s="117"/>
      <c r="O36" s="117"/>
      <c r="P36" s="117"/>
    </row>
    <row r="37" spans="1:16" ht="11.25">
      <c r="A37" s="113" t="s">
        <v>192</v>
      </c>
      <c r="B37" s="114"/>
      <c r="C37" s="115" t="s">
        <v>193</v>
      </c>
      <c r="D37" s="121" t="s">
        <v>168</v>
      </c>
      <c r="E37" s="121">
        <v>1</v>
      </c>
      <c r="F37" s="46"/>
      <c r="G37" s="46"/>
      <c r="H37" s="55"/>
      <c r="I37" s="55"/>
      <c r="J37" s="46"/>
      <c r="K37" s="55"/>
      <c r="L37" s="117"/>
      <c r="M37" s="117"/>
      <c r="N37" s="117"/>
      <c r="O37" s="117"/>
      <c r="P37" s="117"/>
    </row>
    <row r="38" spans="1:16" ht="11.25">
      <c r="A38" s="113"/>
      <c r="B38" s="114"/>
      <c r="C38" s="115"/>
      <c r="D38" s="114"/>
      <c r="E38" s="116"/>
      <c r="F38" s="55"/>
      <c r="G38" s="55"/>
      <c r="H38" s="55"/>
      <c r="I38" s="55"/>
      <c r="J38" s="55"/>
      <c r="K38" s="55"/>
      <c r="L38" s="117"/>
      <c r="M38" s="117"/>
      <c r="N38" s="117"/>
      <c r="O38" s="117"/>
      <c r="P38" s="117"/>
    </row>
    <row r="39" spans="1:17" s="82" customFormat="1" ht="11.25">
      <c r="A39" s="47"/>
      <c r="B39" s="47"/>
      <c r="C39" s="78" t="s">
        <v>160</v>
      </c>
      <c r="D39" s="124"/>
      <c r="E39" s="124"/>
      <c r="F39" s="124"/>
      <c r="G39" s="124"/>
      <c r="H39" s="125"/>
      <c r="I39" s="126"/>
      <c r="J39" s="124"/>
      <c r="K39" s="55"/>
      <c r="L39" s="127"/>
      <c r="M39" s="124"/>
      <c r="N39" s="124"/>
      <c r="O39" s="124"/>
      <c r="P39" s="124"/>
      <c r="Q39" s="81"/>
    </row>
    <row r="40" spans="1:16" s="81" customFormat="1" ht="11.25">
      <c r="A40" s="83"/>
      <c r="B40" s="83"/>
      <c r="C40" s="84" t="s">
        <v>161</v>
      </c>
      <c r="D40" s="85"/>
      <c r="E40" s="85">
        <f>koptāme!$C$29</f>
        <v>0.07</v>
      </c>
      <c r="F40" s="86"/>
      <c r="G40" s="87"/>
      <c r="H40" s="87"/>
      <c r="I40" s="87"/>
      <c r="J40" s="87"/>
      <c r="K40" s="87"/>
      <c r="L40" s="87"/>
      <c r="M40" s="87"/>
      <c r="N40" s="87"/>
      <c r="O40" s="88"/>
      <c r="P40" s="89"/>
    </row>
    <row r="41" spans="1:16" s="81" customFormat="1" ht="11.25">
      <c r="A41" s="83"/>
      <c r="B41" s="83"/>
      <c r="C41" s="90" t="s">
        <v>162</v>
      </c>
      <c r="D41" s="91"/>
      <c r="E41" s="91"/>
      <c r="F41" s="86"/>
      <c r="G41" s="87"/>
      <c r="H41" s="87"/>
      <c r="I41" s="87"/>
      <c r="J41" s="87"/>
      <c r="K41" s="87"/>
      <c r="L41" s="87"/>
      <c r="M41" s="87"/>
      <c r="N41" s="87"/>
      <c r="O41" s="92"/>
      <c r="P41" s="93"/>
    </row>
    <row r="42" spans="1:17" s="81" customFormat="1" ht="11.25">
      <c r="A42" s="94"/>
      <c r="B42" s="94"/>
      <c r="C42" s="95"/>
      <c r="D42" s="96"/>
      <c r="E42" s="97"/>
      <c r="F42" s="98"/>
      <c r="G42" s="98"/>
      <c r="H42" s="99"/>
      <c r="I42" s="99"/>
      <c r="J42" s="99"/>
      <c r="K42" s="100"/>
      <c r="L42" s="101"/>
      <c r="M42" s="101"/>
      <c r="N42" s="101"/>
      <c r="O42" s="101"/>
      <c r="P42" s="101"/>
      <c r="Q42" s="42"/>
    </row>
    <row r="43" spans="1:17" s="81" customFormat="1" ht="11.25">
      <c r="A43" s="94"/>
      <c r="B43" s="94"/>
      <c r="C43" s="94"/>
      <c r="D43" s="96"/>
      <c r="E43" s="102"/>
      <c r="F43" s="98"/>
      <c r="G43" s="98"/>
      <c r="H43" s="99"/>
      <c r="I43" s="99"/>
      <c r="J43" s="99"/>
      <c r="K43" s="100"/>
      <c r="L43" s="101"/>
      <c r="M43" s="101"/>
      <c r="N43" s="101"/>
      <c r="O43" s="101"/>
      <c r="P43" s="101"/>
      <c r="Q43" s="42"/>
    </row>
    <row r="44" spans="1:16" s="81" customFormat="1" ht="11.25">
      <c r="A44" s="94"/>
      <c r="B44" s="94"/>
      <c r="C44" s="128"/>
      <c r="D44" s="96"/>
      <c r="E44" s="102"/>
      <c r="F44" s="104"/>
      <c r="G44" s="104"/>
      <c r="H44" s="99"/>
      <c r="I44" s="99"/>
      <c r="J44" s="99"/>
      <c r="K44" s="100"/>
      <c r="L44" s="101"/>
      <c r="M44" s="101"/>
      <c r="N44" s="101"/>
      <c r="O44" s="101"/>
      <c r="P44" s="101"/>
    </row>
    <row r="45" spans="1:16" s="81" customFormat="1" ht="11.25">
      <c r="A45" s="94"/>
      <c r="B45" s="94"/>
      <c r="C45" s="129"/>
      <c r="D45" s="96"/>
      <c r="E45" s="102"/>
      <c r="F45" s="104"/>
      <c r="G45" s="104"/>
      <c r="H45" s="99"/>
      <c r="I45" s="99"/>
      <c r="J45" s="99"/>
      <c r="K45" s="100"/>
      <c r="L45" s="101"/>
      <c r="M45" s="101"/>
      <c r="N45" s="101"/>
      <c r="O45" s="101"/>
      <c r="P45" s="101"/>
    </row>
    <row r="46" spans="1:17" s="81" customFormat="1" ht="11.25">
      <c r="A46" s="94"/>
      <c r="B46" s="94"/>
      <c r="C46" s="103"/>
      <c r="D46" s="96"/>
      <c r="E46" s="97"/>
      <c r="F46" s="98"/>
      <c r="G46" s="98"/>
      <c r="H46" s="99"/>
      <c r="I46" s="99"/>
      <c r="J46" s="99"/>
      <c r="K46" s="100"/>
      <c r="L46" s="101"/>
      <c r="M46" s="101"/>
      <c r="N46" s="101"/>
      <c r="O46" s="101"/>
      <c r="P46" s="101"/>
      <c r="Q46" s="42"/>
    </row>
    <row r="47" spans="1:16" s="81" customFormat="1" ht="11.25">
      <c r="A47" s="94"/>
      <c r="B47" s="94"/>
      <c r="C47" s="42" t="s">
        <v>163</v>
      </c>
      <c r="D47" s="96"/>
      <c r="E47" s="102"/>
      <c r="F47" s="104"/>
      <c r="G47" s="104"/>
      <c r="H47" s="99"/>
      <c r="I47" s="99"/>
      <c r="J47" s="99"/>
      <c r="K47" s="95" t="s">
        <v>164</v>
      </c>
      <c r="L47" s="101"/>
      <c r="M47" s="101"/>
      <c r="N47" s="101"/>
      <c r="O47" s="101"/>
      <c r="P47" s="101"/>
    </row>
    <row r="48" spans="1:16" s="81" customFormat="1" ht="11.25">
      <c r="A48" s="94"/>
      <c r="B48" s="94"/>
      <c r="C48" s="105"/>
      <c r="D48" s="96"/>
      <c r="E48" s="102"/>
      <c r="F48" s="104"/>
      <c r="G48" s="104"/>
      <c r="H48" s="99"/>
      <c r="I48" s="99"/>
      <c r="J48" s="99"/>
      <c r="K48" s="95"/>
      <c r="L48" s="101"/>
      <c r="M48" s="101"/>
      <c r="N48" s="101"/>
      <c r="O48" s="101"/>
      <c r="P48" s="101"/>
    </row>
    <row r="49" spans="1:16" ht="11.25">
      <c r="A49" s="94"/>
      <c r="B49" s="94"/>
      <c r="C49" s="103"/>
      <c r="D49" s="96"/>
      <c r="E49" s="97"/>
      <c r="F49" s="98"/>
      <c r="G49" s="98"/>
      <c r="H49" s="99"/>
      <c r="I49" s="99"/>
      <c r="J49" s="99"/>
      <c r="K49" s="100"/>
      <c r="L49" s="101"/>
      <c r="M49" s="101"/>
      <c r="N49" s="101"/>
      <c r="O49" s="101"/>
      <c r="P49" s="101"/>
    </row>
    <row r="50" spans="1:16" ht="11.25">
      <c r="A50" s="94"/>
      <c r="B50" s="94"/>
      <c r="C50" s="94"/>
      <c r="D50" s="96"/>
      <c r="E50" s="97"/>
      <c r="F50" s="98"/>
      <c r="G50" s="98"/>
      <c r="H50" s="99"/>
      <c r="I50" s="99"/>
      <c r="J50" s="99"/>
      <c r="K50" s="100"/>
      <c r="L50" s="101"/>
      <c r="M50" s="101"/>
      <c r="N50" s="101"/>
      <c r="O50" s="101"/>
      <c r="P50" s="101"/>
    </row>
    <row r="51" spans="1:17" s="81" customFormat="1" ht="11.25">
      <c r="A51" s="94"/>
      <c r="B51" s="94"/>
      <c r="C51" s="94"/>
      <c r="D51" s="96"/>
      <c r="E51" s="97"/>
      <c r="F51" s="98"/>
      <c r="G51" s="98"/>
      <c r="H51" s="99"/>
      <c r="I51" s="99"/>
      <c r="J51" s="99"/>
      <c r="K51" s="100"/>
      <c r="L51" s="101"/>
      <c r="M51" s="101"/>
      <c r="N51" s="101"/>
      <c r="O51" s="101"/>
      <c r="P51" s="101"/>
      <c r="Q51" s="42"/>
    </row>
    <row r="52" spans="1:17" s="81" customFormat="1" ht="11.25">
      <c r="A52" s="106"/>
      <c r="B52" s="106"/>
      <c r="C52" s="107"/>
      <c r="D52" s="108"/>
      <c r="E52" s="109"/>
      <c r="F52" s="109"/>
      <c r="G52" s="109"/>
      <c r="H52" s="109"/>
      <c r="I52" s="109"/>
      <c r="J52" s="109"/>
      <c r="K52" s="109"/>
      <c r="L52" s="109"/>
      <c r="M52" s="101"/>
      <c r="N52" s="101"/>
      <c r="O52" s="101"/>
      <c r="P52" s="109"/>
      <c r="Q52" s="110"/>
    </row>
    <row r="53" spans="1:16" ht="11.25">
      <c r="A53" s="106"/>
      <c r="B53" s="106"/>
      <c r="C53" s="82"/>
      <c r="D53" s="82"/>
      <c r="E53" s="98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3:16" ht="11.25">
      <c r="C54" s="82"/>
      <c r="D54" s="82"/>
      <c r="E54" s="98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98"/>
    </row>
    <row r="55" spans="1:17" ht="11.25">
      <c r="A55" s="106"/>
      <c r="B55" s="106"/>
      <c r="C55" s="108"/>
      <c r="D55" s="108"/>
      <c r="E55" s="109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9"/>
      <c r="Q55" s="110"/>
    </row>
    <row r="56" spans="1:4" ht="11.25">
      <c r="A56" s="63"/>
      <c r="B56" s="63"/>
      <c r="D56" s="63"/>
    </row>
    <row r="57" spans="1:2" ht="11.25">
      <c r="A57" s="63"/>
      <c r="B57" s="63"/>
    </row>
    <row r="58" spans="1:2" ht="11.25">
      <c r="A58" s="63"/>
      <c r="B58" s="63"/>
    </row>
    <row r="59" spans="1:17" s="110" customFormat="1" ht="12.75">
      <c r="A59" s="111"/>
      <c r="B59" s="111"/>
      <c r="C59"/>
      <c r="D59"/>
      <c r="E59" s="112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 s="111"/>
      <c r="B60" s="111"/>
      <c r="C60"/>
      <c r="D60"/>
      <c r="E60" s="112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 s="111"/>
      <c r="B61" s="111"/>
      <c r="C61"/>
      <c r="D61"/>
      <c r="E61" s="112"/>
      <c r="F61"/>
      <c r="G61"/>
      <c r="H61"/>
      <c r="I61"/>
      <c r="J61"/>
      <c r="K61"/>
      <c r="L61"/>
      <c r="M61"/>
      <c r="N61"/>
      <c r="O61"/>
      <c r="P61"/>
      <c r="Q61"/>
    </row>
    <row r="62" spans="1:17" s="110" customFormat="1" ht="12.75">
      <c r="A62" s="111"/>
      <c r="B62" s="111"/>
      <c r="C62"/>
      <c r="D62"/>
      <c r="E62" s="11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 s="111"/>
      <c r="B63" s="111"/>
      <c r="C63"/>
      <c r="D63"/>
      <c r="E63" s="112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 s="111"/>
      <c r="B64" s="111"/>
      <c r="C64"/>
      <c r="D64"/>
      <c r="E64" s="112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s="111"/>
      <c r="B65" s="111"/>
      <c r="C65"/>
      <c r="D65"/>
      <c r="E65" s="112"/>
      <c r="F65"/>
      <c r="G65"/>
      <c r="H65"/>
      <c r="I65"/>
      <c r="J65"/>
      <c r="K65"/>
      <c r="L65"/>
      <c r="M65"/>
      <c r="N65"/>
      <c r="O65"/>
      <c r="P65"/>
      <c r="Q65"/>
    </row>
    <row r="66" spans="1:2" ht="11.25">
      <c r="A66" s="63"/>
      <c r="B66" s="63"/>
    </row>
    <row r="67" ht="11.25">
      <c r="C67" s="105"/>
    </row>
  </sheetData>
  <sheetProtection/>
  <mergeCells count="18">
    <mergeCell ref="N15:N17"/>
    <mergeCell ref="O15:O17"/>
    <mergeCell ref="L14:O14"/>
    <mergeCell ref="P14:P17"/>
    <mergeCell ref="F15:F17"/>
    <mergeCell ref="G15:G17"/>
    <mergeCell ref="H15:H17"/>
    <mergeCell ref="I15:I17"/>
    <mergeCell ref="J15:J17"/>
    <mergeCell ref="K15:K17"/>
    <mergeCell ref="L15:L17"/>
    <mergeCell ref="M15:M17"/>
    <mergeCell ref="A14:A17"/>
    <mergeCell ref="B14:B17"/>
    <mergeCell ref="C14:C17"/>
    <mergeCell ref="D14:D17"/>
    <mergeCell ref="E14:E17"/>
    <mergeCell ref="F14:K14"/>
  </mergeCells>
  <printOptions/>
  <pageMargins left="0.7875" right="0.7875" top="0.5534722222222223" bottom="0.77152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="101" zoomScaleNormal="101" zoomScalePageLayoutView="0" workbookViewId="0" topLeftCell="A1">
      <selection activeCell="A7" sqref="A7"/>
    </sheetView>
  </sheetViews>
  <sheetFormatPr defaultColWidth="9.140625" defaultRowHeight="12.75"/>
  <cols>
    <col min="1" max="1" width="3.8515625" style="41" customWidth="1"/>
    <col min="2" max="2" width="6.57421875" style="41" customWidth="1"/>
    <col min="3" max="3" width="37.7109375" style="42" customWidth="1"/>
    <col min="4" max="4" width="6.00390625" style="42" customWidth="1"/>
    <col min="5" max="5" width="6.140625" style="43" customWidth="1"/>
    <col min="6" max="6" width="5.00390625" style="42" customWidth="1"/>
    <col min="7" max="7" width="7.28125" style="42" customWidth="1"/>
    <col min="8" max="8" width="5.7109375" style="42" customWidth="1"/>
    <col min="9" max="9" width="6.57421875" style="42" customWidth="1"/>
    <col min="10" max="10" width="5.57421875" style="42" customWidth="1"/>
    <col min="11" max="11" width="6.28125" style="42" customWidth="1"/>
    <col min="12" max="12" width="5.421875" style="42" customWidth="1"/>
    <col min="13" max="13" width="6.28125" style="42" customWidth="1"/>
    <col min="14" max="14" width="8.00390625" style="42" customWidth="1"/>
    <col min="15" max="15" width="6.28125" style="42" customWidth="1"/>
    <col min="16" max="16" width="8.140625" style="42" customWidth="1"/>
    <col min="17" max="16384" width="9.140625" style="42" customWidth="1"/>
  </cols>
  <sheetData>
    <row r="1" spans="7:9" ht="11.25">
      <c r="G1" s="44" t="s">
        <v>194</v>
      </c>
      <c r="H1" s="44"/>
      <c r="I1" s="44"/>
    </row>
    <row r="2" spans="7:9" ht="11.25">
      <c r="G2" s="44" t="str">
        <f>kopsavilkums!C20</f>
        <v>Apkure 1.stāvs</v>
      </c>
      <c r="H2" s="44"/>
      <c r="I2" s="44"/>
    </row>
    <row r="3" spans="1:9" ht="12.75">
      <c r="A3" s="3" t="s">
        <v>2</v>
      </c>
      <c r="G3" s="44"/>
      <c r="H3" s="44"/>
      <c r="I3" s="44"/>
    </row>
    <row r="4" spans="1:9" ht="12.75">
      <c r="A4" s="4" t="s">
        <v>3</v>
      </c>
      <c r="G4" s="44"/>
      <c r="H4" s="44"/>
      <c r="I4" s="44"/>
    </row>
    <row r="5" spans="1:9" ht="12.75">
      <c r="A5" s="4" t="s">
        <v>4</v>
      </c>
      <c r="G5" s="44"/>
      <c r="H5" s="44"/>
      <c r="I5" s="44"/>
    </row>
    <row r="6" spans="1:9" ht="12.75">
      <c r="A6" s="6" t="str">
        <f>koptāme!A8</f>
        <v>Iepirkuma identifikācijas numurs MNP2011/27_ERAF</v>
      </c>
      <c r="G6" s="44"/>
      <c r="H6" s="44"/>
      <c r="I6" s="44"/>
    </row>
    <row r="7" spans="1:9" ht="12.75">
      <c r="A7" s="6"/>
      <c r="G7" s="44"/>
      <c r="H7" s="44"/>
      <c r="I7" s="44"/>
    </row>
    <row r="8" spans="1:9" ht="12.75">
      <c r="A8" s="7" t="s">
        <v>5</v>
      </c>
      <c r="G8" s="44"/>
      <c r="H8" s="44"/>
      <c r="I8" s="44"/>
    </row>
    <row r="9" spans="1:9" ht="15.75">
      <c r="A9" s="7" t="s">
        <v>6</v>
      </c>
      <c r="G9" s="44"/>
      <c r="H9" s="44"/>
      <c r="I9" s="44"/>
    </row>
    <row r="10" spans="1:9" ht="12.75">
      <c r="A10" s="7" t="s">
        <v>7</v>
      </c>
      <c r="G10" s="44"/>
      <c r="H10" s="44"/>
      <c r="I10" s="44"/>
    </row>
    <row r="11" spans="7:13" ht="12.75">
      <c r="G11"/>
      <c r="H11"/>
      <c r="I11"/>
      <c r="M11" s="42" t="str">
        <f>kopsavilkums!$B$15</f>
        <v>Tāme sastādīta 2011.gada _________</v>
      </c>
    </row>
    <row r="12" spans="7:16" ht="11.25">
      <c r="G12" s="44"/>
      <c r="H12" s="44"/>
      <c r="I12" s="44"/>
      <c r="M12" s="42" t="s">
        <v>58</v>
      </c>
      <c r="O12" s="45"/>
      <c r="P12" s="43"/>
    </row>
    <row r="13" spans="1:16" ht="14.25" customHeight="1">
      <c r="A13" s="149" t="s">
        <v>59</v>
      </c>
      <c r="B13" s="149" t="s">
        <v>60</v>
      </c>
      <c r="C13" s="150" t="s">
        <v>61</v>
      </c>
      <c r="D13" s="150" t="s">
        <v>62</v>
      </c>
      <c r="E13" s="151" t="s">
        <v>63</v>
      </c>
      <c r="F13" s="152" t="s">
        <v>64</v>
      </c>
      <c r="G13" s="152"/>
      <c r="H13" s="152"/>
      <c r="I13" s="152"/>
      <c r="J13" s="152"/>
      <c r="K13" s="152"/>
      <c r="L13" s="152" t="s">
        <v>65</v>
      </c>
      <c r="M13" s="152"/>
      <c r="N13" s="152"/>
      <c r="O13" s="152"/>
      <c r="P13" s="150" t="s">
        <v>66</v>
      </c>
    </row>
    <row r="14" spans="1:16" ht="14.25" customHeight="1">
      <c r="A14" s="149"/>
      <c r="B14" s="149"/>
      <c r="C14" s="150"/>
      <c r="D14" s="150"/>
      <c r="E14" s="151"/>
      <c r="F14" s="153" t="s">
        <v>67</v>
      </c>
      <c r="G14" s="150" t="s">
        <v>68</v>
      </c>
      <c r="H14" s="150" t="s">
        <v>69</v>
      </c>
      <c r="I14" s="150" t="s">
        <v>70</v>
      </c>
      <c r="J14" s="150" t="s">
        <v>71</v>
      </c>
      <c r="K14" s="150" t="s">
        <v>72</v>
      </c>
      <c r="L14" s="150" t="s">
        <v>73</v>
      </c>
      <c r="M14" s="150" t="s">
        <v>69</v>
      </c>
      <c r="N14" s="150" t="s">
        <v>70</v>
      </c>
      <c r="O14" s="150" t="s">
        <v>71</v>
      </c>
      <c r="P14" s="150"/>
    </row>
    <row r="15" spans="1:16" ht="11.25">
      <c r="A15" s="149"/>
      <c r="B15" s="149"/>
      <c r="C15" s="150"/>
      <c r="D15" s="150"/>
      <c r="E15" s="151"/>
      <c r="F15" s="153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6" ht="18" customHeight="1">
      <c r="A16" s="149"/>
      <c r="B16" s="149"/>
      <c r="C16" s="150"/>
      <c r="D16" s="150"/>
      <c r="E16" s="151"/>
      <c r="F16" s="153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ht="11.25">
      <c r="A17" s="47"/>
      <c r="B17" s="47"/>
      <c r="C17" s="48">
        <v>1</v>
      </c>
      <c r="D17" s="49">
        <v>3</v>
      </c>
      <c r="E17" s="50">
        <v>4</v>
      </c>
      <c r="F17" s="51">
        <v>5</v>
      </c>
      <c r="G17" s="51">
        <v>6</v>
      </c>
      <c r="H17" s="52">
        <v>7</v>
      </c>
      <c r="I17" s="51">
        <v>8</v>
      </c>
      <c r="J17" s="51">
        <v>9</v>
      </c>
      <c r="K17" s="51">
        <v>10</v>
      </c>
      <c r="L17" s="51">
        <v>11</v>
      </c>
      <c r="M17" s="52">
        <v>12</v>
      </c>
      <c r="N17" s="51">
        <v>13</v>
      </c>
      <c r="O17" s="51">
        <v>14</v>
      </c>
      <c r="P17" s="51">
        <v>15</v>
      </c>
    </row>
    <row r="18" spans="1:16" ht="14.25">
      <c r="A18" s="130"/>
      <c r="B18" s="123"/>
      <c r="C18" s="131" t="s">
        <v>195</v>
      </c>
      <c r="D18" s="123"/>
      <c r="E18" s="123"/>
      <c r="F18" s="55"/>
      <c r="G18" s="55"/>
      <c r="H18" s="55"/>
      <c r="I18" s="55"/>
      <c r="J18" s="55"/>
      <c r="K18" s="55"/>
      <c r="L18" s="132"/>
      <c r="M18" s="132"/>
      <c r="N18" s="132"/>
      <c r="O18" s="132"/>
      <c r="P18" s="132"/>
    </row>
    <row r="19" spans="1:16" ht="11.25">
      <c r="A19" s="113" t="s">
        <v>34</v>
      </c>
      <c r="B19" s="114"/>
      <c r="C19" s="115" t="s">
        <v>196</v>
      </c>
      <c r="D19" s="114" t="s">
        <v>95</v>
      </c>
      <c r="E19" s="116">
        <v>20</v>
      </c>
      <c r="F19" s="55"/>
      <c r="G19" s="55"/>
      <c r="H19" s="55"/>
      <c r="I19" s="55"/>
      <c r="J19" s="55"/>
      <c r="K19" s="55"/>
      <c r="L19" s="132"/>
      <c r="M19" s="132"/>
      <c r="N19" s="132"/>
      <c r="O19" s="132"/>
      <c r="P19" s="132"/>
    </row>
    <row r="20" spans="1:16" ht="14.25" customHeight="1">
      <c r="A20" s="113" t="s">
        <v>37</v>
      </c>
      <c r="B20" s="114"/>
      <c r="C20" s="115" t="s">
        <v>197</v>
      </c>
      <c r="D20" s="114" t="s">
        <v>95</v>
      </c>
      <c r="E20" s="116">
        <v>3</v>
      </c>
      <c r="F20" s="55"/>
      <c r="G20" s="55"/>
      <c r="H20" s="55"/>
      <c r="I20" s="55"/>
      <c r="J20" s="55"/>
      <c r="K20" s="55"/>
      <c r="L20" s="132"/>
      <c r="M20" s="132"/>
      <c r="N20" s="132"/>
      <c r="O20" s="132"/>
      <c r="P20" s="132"/>
    </row>
    <row r="21" spans="1:16" ht="33.75">
      <c r="A21" s="113" t="s">
        <v>40</v>
      </c>
      <c r="B21" s="114"/>
      <c r="C21" s="115" t="s">
        <v>198</v>
      </c>
      <c r="D21" s="114" t="s">
        <v>86</v>
      </c>
      <c r="E21" s="116">
        <v>1</v>
      </c>
      <c r="F21" s="55"/>
      <c r="G21" s="55"/>
      <c r="H21" s="55"/>
      <c r="I21" s="55"/>
      <c r="J21" s="55"/>
      <c r="K21" s="55"/>
      <c r="L21" s="132"/>
      <c r="M21" s="132"/>
      <c r="N21" s="132"/>
      <c r="O21" s="132"/>
      <c r="P21" s="132"/>
    </row>
    <row r="22" spans="1:16" ht="11.25">
      <c r="A22" s="113" t="s">
        <v>43</v>
      </c>
      <c r="B22" s="114"/>
      <c r="C22" s="115" t="s">
        <v>199</v>
      </c>
      <c r="D22" s="114" t="s">
        <v>86</v>
      </c>
      <c r="E22" s="116">
        <v>1</v>
      </c>
      <c r="F22" s="55"/>
      <c r="G22" s="55"/>
      <c r="H22" s="55"/>
      <c r="I22" s="55"/>
      <c r="J22" s="55"/>
      <c r="K22" s="55"/>
      <c r="L22" s="132"/>
      <c r="M22" s="132"/>
      <c r="N22" s="132"/>
      <c r="O22" s="132"/>
      <c r="P22" s="132"/>
    </row>
    <row r="23" spans="1:16" ht="11.25">
      <c r="A23" s="113" t="s">
        <v>172</v>
      </c>
      <c r="B23" s="114"/>
      <c r="C23" s="115" t="s">
        <v>200</v>
      </c>
      <c r="D23" s="114" t="s">
        <v>168</v>
      </c>
      <c r="E23" s="116">
        <v>2</v>
      </c>
      <c r="F23" s="55"/>
      <c r="G23" s="55"/>
      <c r="H23" s="55"/>
      <c r="I23" s="68"/>
      <c r="J23" s="55"/>
      <c r="K23" s="55"/>
      <c r="L23" s="132"/>
      <c r="M23" s="132"/>
      <c r="N23" s="132"/>
      <c r="O23" s="132"/>
      <c r="P23" s="132"/>
    </row>
    <row r="24" spans="1:16" ht="11.25">
      <c r="A24" s="113" t="s">
        <v>174</v>
      </c>
      <c r="B24" s="114"/>
      <c r="C24" s="122" t="s">
        <v>201</v>
      </c>
      <c r="D24" s="114" t="s">
        <v>168</v>
      </c>
      <c r="E24" s="116">
        <v>2</v>
      </c>
      <c r="F24" s="55"/>
      <c r="G24" s="55"/>
      <c r="H24" s="55"/>
      <c r="I24" s="55"/>
      <c r="J24" s="55"/>
      <c r="K24" s="55"/>
      <c r="L24" s="132"/>
      <c r="M24" s="132"/>
      <c r="N24" s="132"/>
      <c r="O24" s="132"/>
      <c r="P24" s="132"/>
    </row>
    <row r="25" spans="1:16" ht="11.25">
      <c r="A25" s="113" t="s">
        <v>176</v>
      </c>
      <c r="B25" s="114"/>
      <c r="C25" s="122" t="s">
        <v>202</v>
      </c>
      <c r="D25" s="114" t="s">
        <v>168</v>
      </c>
      <c r="E25" s="116">
        <v>1</v>
      </c>
      <c r="F25" s="46"/>
      <c r="G25" s="46"/>
      <c r="H25" s="55"/>
      <c r="I25" s="55"/>
      <c r="J25" s="46"/>
      <c r="K25" s="55"/>
      <c r="L25" s="132"/>
      <c r="M25" s="132"/>
      <c r="N25" s="132"/>
      <c r="O25" s="132"/>
      <c r="P25" s="132"/>
    </row>
    <row r="26" spans="1:17" s="82" customFormat="1" ht="11.25">
      <c r="A26" s="47"/>
      <c r="B26" s="47"/>
      <c r="C26" s="78" t="s">
        <v>160</v>
      </c>
      <c r="D26" s="124"/>
      <c r="E26" s="124"/>
      <c r="F26" s="124"/>
      <c r="G26" s="124"/>
      <c r="H26" s="125"/>
      <c r="I26" s="126"/>
      <c r="J26" s="124"/>
      <c r="K26" s="55"/>
      <c r="L26" s="127"/>
      <c r="M26" s="124"/>
      <c r="N26" s="124"/>
      <c r="O26" s="124"/>
      <c r="P26" s="124"/>
      <c r="Q26" s="81"/>
    </row>
    <row r="27" spans="1:16" s="81" customFormat="1" ht="11.25">
      <c r="A27" s="83"/>
      <c r="B27" s="83"/>
      <c r="C27" s="84" t="s">
        <v>161</v>
      </c>
      <c r="D27" s="85"/>
      <c r="E27" s="85">
        <f>koptāme!$C$29</f>
        <v>0.07</v>
      </c>
      <c r="F27" s="86"/>
      <c r="G27" s="87"/>
      <c r="H27" s="87"/>
      <c r="I27" s="87"/>
      <c r="J27" s="87"/>
      <c r="K27" s="87"/>
      <c r="L27" s="87"/>
      <c r="M27" s="87"/>
      <c r="N27" s="87"/>
      <c r="O27" s="88"/>
      <c r="P27" s="89"/>
    </row>
    <row r="28" spans="1:16" s="81" customFormat="1" ht="11.25">
      <c r="A28" s="83"/>
      <c r="B28" s="83"/>
      <c r="C28" s="90" t="s">
        <v>162</v>
      </c>
      <c r="D28" s="91"/>
      <c r="E28" s="91"/>
      <c r="F28" s="86"/>
      <c r="G28" s="87"/>
      <c r="H28" s="87"/>
      <c r="I28" s="87"/>
      <c r="J28" s="87"/>
      <c r="K28" s="87"/>
      <c r="L28" s="87"/>
      <c r="M28" s="87"/>
      <c r="N28" s="87"/>
      <c r="O28" s="92"/>
      <c r="P28" s="93"/>
    </row>
    <row r="29" spans="1:17" s="81" customFormat="1" ht="11.25">
      <c r="A29" s="94"/>
      <c r="B29" s="94"/>
      <c r="C29" s="95"/>
      <c r="D29" s="96"/>
      <c r="E29" s="97"/>
      <c r="F29" s="98"/>
      <c r="G29" s="98"/>
      <c r="H29" s="99"/>
      <c r="I29" s="99"/>
      <c r="J29" s="99"/>
      <c r="K29" s="100"/>
      <c r="L29" s="101"/>
      <c r="M29" s="101"/>
      <c r="N29" s="101"/>
      <c r="O29" s="101"/>
      <c r="P29" s="101"/>
      <c r="Q29" s="42"/>
    </row>
    <row r="30" spans="1:17" s="81" customFormat="1" ht="11.25">
      <c r="A30" s="94"/>
      <c r="B30" s="94"/>
      <c r="C30" s="94"/>
      <c r="D30" s="96"/>
      <c r="E30" s="102"/>
      <c r="F30" s="98"/>
      <c r="G30" s="98"/>
      <c r="H30" s="99"/>
      <c r="I30" s="99"/>
      <c r="J30" s="99"/>
      <c r="K30" s="100"/>
      <c r="L30" s="101"/>
      <c r="M30" s="101"/>
      <c r="N30" s="101"/>
      <c r="O30" s="101"/>
      <c r="P30" s="101"/>
      <c r="Q30" s="42"/>
    </row>
    <row r="31" spans="1:16" s="81" customFormat="1" ht="11.25">
      <c r="A31" s="94"/>
      <c r="B31" s="94"/>
      <c r="C31" s="128"/>
      <c r="D31" s="96"/>
      <c r="E31" s="102"/>
      <c r="F31" s="104"/>
      <c r="G31" s="104"/>
      <c r="H31" s="99"/>
      <c r="I31" s="99"/>
      <c r="J31" s="99"/>
      <c r="K31" s="100"/>
      <c r="L31" s="101"/>
      <c r="M31" s="101"/>
      <c r="N31" s="101"/>
      <c r="O31" s="101"/>
      <c r="P31" s="101"/>
    </row>
    <row r="32" spans="1:16" s="81" customFormat="1" ht="11.25">
      <c r="A32" s="94"/>
      <c r="B32" s="94"/>
      <c r="C32" s="129"/>
      <c r="D32" s="96"/>
      <c r="E32" s="102"/>
      <c r="F32" s="104"/>
      <c r="G32" s="104"/>
      <c r="H32" s="99"/>
      <c r="I32" s="99"/>
      <c r="J32" s="99"/>
      <c r="K32" s="100"/>
      <c r="L32" s="101"/>
      <c r="M32" s="101"/>
      <c r="N32" s="101"/>
      <c r="O32" s="101"/>
      <c r="P32" s="101"/>
    </row>
    <row r="33" spans="1:17" s="81" customFormat="1" ht="11.25">
      <c r="A33" s="94"/>
      <c r="B33" s="94"/>
      <c r="C33" s="103"/>
      <c r="D33" s="96"/>
      <c r="E33" s="97"/>
      <c r="F33" s="98"/>
      <c r="G33" s="98"/>
      <c r="H33" s="99"/>
      <c r="I33" s="99"/>
      <c r="J33" s="99"/>
      <c r="K33" s="100"/>
      <c r="L33" s="101"/>
      <c r="M33" s="101"/>
      <c r="N33" s="101"/>
      <c r="O33" s="101"/>
      <c r="P33" s="101"/>
      <c r="Q33" s="42"/>
    </row>
    <row r="34" spans="1:16" s="81" customFormat="1" ht="11.25">
      <c r="A34" s="94"/>
      <c r="B34" s="94"/>
      <c r="C34" s="42" t="s">
        <v>163</v>
      </c>
      <c r="D34" s="96"/>
      <c r="E34" s="102"/>
      <c r="F34" s="104"/>
      <c r="G34" s="104"/>
      <c r="H34" s="99"/>
      <c r="I34" s="99"/>
      <c r="J34" s="99"/>
      <c r="K34" s="95" t="s">
        <v>164</v>
      </c>
      <c r="L34" s="101"/>
      <c r="M34" s="101"/>
      <c r="N34" s="101"/>
      <c r="O34" s="101"/>
      <c r="P34" s="101"/>
    </row>
    <row r="35" spans="1:16" s="81" customFormat="1" ht="11.25">
      <c r="A35" s="94"/>
      <c r="B35" s="94"/>
      <c r="C35" s="105"/>
      <c r="D35" s="96"/>
      <c r="E35" s="102"/>
      <c r="F35" s="104"/>
      <c r="G35" s="104"/>
      <c r="H35" s="99"/>
      <c r="I35" s="99"/>
      <c r="J35" s="99"/>
      <c r="K35" s="95"/>
      <c r="L35" s="101"/>
      <c r="M35" s="101"/>
      <c r="N35" s="101"/>
      <c r="O35" s="101"/>
      <c r="P35" s="101"/>
    </row>
    <row r="36" spans="1:16" ht="11.25">
      <c r="A36" s="94"/>
      <c r="B36" s="94"/>
      <c r="C36" s="103"/>
      <c r="D36" s="96"/>
      <c r="E36" s="97"/>
      <c r="F36" s="98"/>
      <c r="G36" s="98"/>
      <c r="H36" s="99"/>
      <c r="I36" s="99"/>
      <c r="J36" s="99"/>
      <c r="K36" s="100"/>
      <c r="L36" s="101"/>
      <c r="M36" s="101"/>
      <c r="N36" s="101"/>
      <c r="O36" s="101"/>
      <c r="P36" s="101"/>
    </row>
    <row r="37" spans="1:16" ht="11.25">
      <c r="A37" s="94"/>
      <c r="B37" s="94"/>
      <c r="C37" s="94"/>
      <c r="D37" s="96"/>
      <c r="E37" s="97"/>
      <c r="F37" s="98"/>
      <c r="G37" s="98"/>
      <c r="H37" s="99"/>
      <c r="I37" s="99"/>
      <c r="J37" s="99"/>
      <c r="K37" s="100"/>
      <c r="L37" s="101"/>
      <c r="M37" s="101"/>
      <c r="N37" s="101"/>
      <c r="O37" s="101"/>
      <c r="P37" s="101"/>
    </row>
    <row r="38" spans="1:17" s="81" customFormat="1" ht="11.25">
      <c r="A38" s="94"/>
      <c r="B38" s="94"/>
      <c r="C38" s="94"/>
      <c r="D38" s="96"/>
      <c r="E38" s="97"/>
      <c r="F38" s="98"/>
      <c r="G38" s="98"/>
      <c r="H38" s="99"/>
      <c r="I38" s="99"/>
      <c r="J38" s="99"/>
      <c r="K38" s="100"/>
      <c r="L38" s="101"/>
      <c r="M38" s="101"/>
      <c r="N38" s="101"/>
      <c r="O38" s="101"/>
      <c r="P38" s="101"/>
      <c r="Q38" s="42"/>
    </row>
    <row r="39" spans="1:17" s="81" customFormat="1" ht="11.25">
      <c r="A39" s="106"/>
      <c r="B39" s="106"/>
      <c r="C39" s="107"/>
      <c r="D39" s="108"/>
      <c r="E39" s="109"/>
      <c r="F39" s="109"/>
      <c r="G39" s="109"/>
      <c r="H39" s="109"/>
      <c r="I39" s="109"/>
      <c r="J39" s="109"/>
      <c r="K39" s="109"/>
      <c r="L39" s="109"/>
      <c r="M39" s="101"/>
      <c r="N39" s="101"/>
      <c r="O39" s="101"/>
      <c r="P39" s="109"/>
      <c r="Q39" s="110"/>
    </row>
    <row r="40" spans="1:16" ht="11.25">
      <c r="A40" s="106"/>
      <c r="B40" s="106"/>
      <c r="C40" s="82"/>
      <c r="D40" s="82"/>
      <c r="E40" s="98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3:16" ht="11.25">
      <c r="C41" s="82"/>
      <c r="D41" s="82"/>
      <c r="E41" s="98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98"/>
    </row>
    <row r="42" spans="1:17" ht="11.25">
      <c r="A42" s="106"/>
      <c r="B42" s="106"/>
      <c r="C42" s="108"/>
      <c r="D42" s="108"/>
      <c r="E42" s="109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110"/>
    </row>
    <row r="43" spans="1:4" ht="11.25">
      <c r="A43" s="63"/>
      <c r="B43" s="63"/>
      <c r="D43" s="63"/>
    </row>
    <row r="44" spans="1:2" ht="11.25">
      <c r="A44" s="63"/>
      <c r="B44" s="63"/>
    </row>
    <row r="45" spans="1:2" ht="11.25">
      <c r="A45" s="63"/>
      <c r="B45" s="63"/>
    </row>
    <row r="46" spans="1:17" s="110" customFormat="1" ht="12.75">
      <c r="A46" s="111"/>
      <c r="B46" s="111"/>
      <c r="C46"/>
      <c r="D46"/>
      <c r="E46" s="112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 s="111"/>
      <c r="B47" s="111"/>
      <c r="C47"/>
      <c r="D47"/>
      <c r="E47" s="112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 s="111"/>
      <c r="B48" s="111"/>
      <c r="C48"/>
      <c r="D48"/>
      <c r="E48" s="112"/>
      <c r="F48"/>
      <c r="G48"/>
      <c r="H48"/>
      <c r="I48"/>
      <c r="J48"/>
      <c r="K48"/>
      <c r="L48"/>
      <c r="M48"/>
      <c r="N48"/>
      <c r="O48"/>
      <c r="P48"/>
      <c r="Q48"/>
    </row>
    <row r="49" spans="1:17" s="110" customFormat="1" ht="12.75">
      <c r="A49" s="111"/>
      <c r="B49" s="111"/>
      <c r="C49"/>
      <c r="D49"/>
      <c r="E49" s="112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 s="111"/>
      <c r="B50" s="111"/>
      <c r="C50"/>
      <c r="D50"/>
      <c r="E50" s="112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 s="111"/>
      <c r="B51" s="111"/>
      <c r="C51"/>
      <c r="D51"/>
      <c r="E51" s="112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 s="111"/>
      <c r="B52" s="111"/>
      <c r="C52"/>
      <c r="D52"/>
      <c r="E52" s="112"/>
      <c r="F52"/>
      <c r="G52"/>
      <c r="H52"/>
      <c r="I52"/>
      <c r="J52"/>
      <c r="K52"/>
      <c r="L52"/>
      <c r="M52"/>
      <c r="N52"/>
      <c r="O52"/>
      <c r="P52"/>
      <c r="Q52"/>
    </row>
    <row r="53" spans="1:2" ht="11.25">
      <c r="A53" s="63"/>
      <c r="B53" s="63"/>
    </row>
    <row r="54" ht="11.25">
      <c r="C54" s="105"/>
    </row>
  </sheetData>
  <sheetProtection/>
  <mergeCells count="18">
    <mergeCell ref="N14:N16"/>
    <mergeCell ref="O14:O16"/>
    <mergeCell ref="L13:O13"/>
    <mergeCell ref="P13:P16"/>
    <mergeCell ref="F14:F16"/>
    <mergeCell ref="G14:G16"/>
    <mergeCell ref="H14:H16"/>
    <mergeCell ref="I14:I16"/>
    <mergeCell ref="J14:J16"/>
    <mergeCell ref="K14:K16"/>
    <mergeCell ref="L14:L16"/>
    <mergeCell ref="M14:M16"/>
    <mergeCell ref="A13:A16"/>
    <mergeCell ref="B13:B16"/>
    <mergeCell ref="C13:C16"/>
    <mergeCell ref="D13:D16"/>
    <mergeCell ref="E13:E16"/>
    <mergeCell ref="F13:K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01" zoomScaleNormal="101" zoomScalePageLayoutView="0" workbookViewId="0" topLeftCell="A1">
      <selection activeCell="B39" sqref="B39"/>
    </sheetView>
  </sheetViews>
  <sheetFormatPr defaultColWidth="9.140625" defaultRowHeight="12.75"/>
  <cols>
    <col min="1" max="1" width="3.8515625" style="41" customWidth="1"/>
    <col min="2" max="2" width="6.57421875" style="41" customWidth="1"/>
    <col min="3" max="3" width="37.7109375" style="42" customWidth="1"/>
    <col min="4" max="4" width="6.00390625" style="42" customWidth="1"/>
    <col min="5" max="5" width="6.140625" style="43" customWidth="1"/>
    <col min="6" max="6" width="5.00390625" style="42" customWidth="1"/>
    <col min="7" max="7" width="7.28125" style="42" customWidth="1"/>
    <col min="8" max="8" width="5.7109375" style="42" customWidth="1"/>
    <col min="9" max="9" width="6.57421875" style="42" customWidth="1"/>
    <col min="10" max="10" width="5.57421875" style="42" customWidth="1"/>
    <col min="11" max="11" width="6.28125" style="42" customWidth="1"/>
    <col min="12" max="12" width="5.421875" style="42" customWidth="1"/>
    <col min="13" max="13" width="6.28125" style="42" customWidth="1"/>
    <col min="14" max="14" width="8.00390625" style="42" customWidth="1"/>
    <col min="15" max="15" width="6.28125" style="42" customWidth="1"/>
    <col min="16" max="16" width="8.140625" style="42" customWidth="1"/>
    <col min="17" max="16384" width="9.140625" style="42" customWidth="1"/>
  </cols>
  <sheetData>
    <row r="1" spans="7:9" ht="11.25">
      <c r="G1" s="44" t="s">
        <v>203</v>
      </c>
      <c r="H1" s="44"/>
      <c r="I1" s="44"/>
    </row>
    <row r="2" spans="7:9" ht="11.25">
      <c r="G2" s="44" t="str">
        <f>kopsavilkums!C21</f>
        <v>Siltummezgls</v>
      </c>
      <c r="H2" s="44"/>
      <c r="I2" s="44"/>
    </row>
    <row r="3" spans="1:9" ht="12.75">
      <c r="A3" s="3" t="s">
        <v>2</v>
      </c>
      <c r="G3" s="44"/>
      <c r="H3" s="44"/>
      <c r="I3" s="44"/>
    </row>
    <row r="4" spans="1:9" ht="12.75">
      <c r="A4" s="4" t="s">
        <v>3</v>
      </c>
      <c r="G4" s="44"/>
      <c r="H4" s="44"/>
      <c r="I4" s="44"/>
    </row>
    <row r="5" spans="1:9" ht="12.75">
      <c r="A5" s="4" t="s">
        <v>4</v>
      </c>
      <c r="G5" s="44"/>
      <c r="H5" s="44"/>
      <c r="I5" s="44"/>
    </row>
    <row r="6" spans="1:9" ht="12.75">
      <c r="A6" s="6" t="str">
        <f>koptāme!A8</f>
        <v>Iepirkuma identifikācijas numurs MNP2011/27_ERAF</v>
      </c>
      <c r="G6" s="44"/>
      <c r="H6" s="44"/>
      <c r="I6" s="44"/>
    </row>
    <row r="7" spans="1:9" ht="12.75">
      <c r="A7" s="6"/>
      <c r="G7" s="44"/>
      <c r="H7" s="44"/>
      <c r="I7" s="44"/>
    </row>
    <row r="8" spans="1:9" ht="12.75">
      <c r="A8" s="7" t="s">
        <v>5</v>
      </c>
      <c r="G8" s="44"/>
      <c r="H8" s="44"/>
      <c r="I8" s="44"/>
    </row>
    <row r="9" spans="1:9" ht="15.75">
      <c r="A9" s="7" t="s">
        <v>6</v>
      </c>
      <c r="G9" s="44"/>
      <c r="H9" s="44"/>
      <c r="I9" s="44"/>
    </row>
    <row r="10" spans="1:9" ht="12.75">
      <c r="A10" s="7" t="s">
        <v>7</v>
      </c>
      <c r="G10" s="44"/>
      <c r="H10" s="44"/>
      <c r="I10" s="44"/>
    </row>
    <row r="11" spans="7:13" ht="12.75">
      <c r="G11"/>
      <c r="H11"/>
      <c r="I11"/>
      <c r="M11" s="42" t="str">
        <f>kopsavilkums!$B$15</f>
        <v>Tāme sastādīta 2011.gada _________</v>
      </c>
    </row>
    <row r="12" spans="7:16" ht="11.25">
      <c r="G12" s="44"/>
      <c r="H12" s="44"/>
      <c r="I12" s="44"/>
      <c r="M12" s="42" t="s">
        <v>58</v>
      </c>
      <c r="O12" s="45"/>
      <c r="P12" s="43"/>
    </row>
    <row r="13" spans="1:16" ht="14.25" customHeight="1">
      <c r="A13" s="149" t="s">
        <v>59</v>
      </c>
      <c r="B13" s="149" t="s">
        <v>60</v>
      </c>
      <c r="C13" s="150" t="s">
        <v>61</v>
      </c>
      <c r="D13" s="150" t="s">
        <v>62</v>
      </c>
      <c r="E13" s="151" t="s">
        <v>63</v>
      </c>
      <c r="F13" s="152" t="s">
        <v>64</v>
      </c>
      <c r="G13" s="152"/>
      <c r="H13" s="152"/>
      <c r="I13" s="152"/>
      <c r="J13" s="152"/>
      <c r="K13" s="152"/>
      <c r="L13" s="152" t="s">
        <v>65</v>
      </c>
      <c r="M13" s="152"/>
      <c r="N13" s="152"/>
      <c r="O13" s="152"/>
      <c r="P13" s="150" t="s">
        <v>66</v>
      </c>
    </row>
    <row r="14" spans="1:16" ht="14.25" customHeight="1">
      <c r="A14" s="149"/>
      <c r="B14" s="149"/>
      <c r="C14" s="150"/>
      <c r="D14" s="150"/>
      <c r="E14" s="151"/>
      <c r="F14" s="153" t="s">
        <v>67</v>
      </c>
      <c r="G14" s="150" t="s">
        <v>68</v>
      </c>
      <c r="H14" s="150" t="s">
        <v>69</v>
      </c>
      <c r="I14" s="150" t="s">
        <v>70</v>
      </c>
      <c r="J14" s="150" t="s">
        <v>71</v>
      </c>
      <c r="K14" s="150" t="s">
        <v>72</v>
      </c>
      <c r="L14" s="150" t="s">
        <v>73</v>
      </c>
      <c r="M14" s="150" t="s">
        <v>69</v>
      </c>
      <c r="N14" s="150" t="s">
        <v>70</v>
      </c>
      <c r="O14" s="150" t="s">
        <v>71</v>
      </c>
      <c r="P14" s="150"/>
    </row>
    <row r="15" spans="1:16" ht="11.25">
      <c r="A15" s="149"/>
      <c r="B15" s="149"/>
      <c r="C15" s="150"/>
      <c r="D15" s="150"/>
      <c r="E15" s="151"/>
      <c r="F15" s="153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6" ht="18" customHeight="1">
      <c r="A16" s="149"/>
      <c r="B16" s="149"/>
      <c r="C16" s="150"/>
      <c r="D16" s="150"/>
      <c r="E16" s="151"/>
      <c r="F16" s="153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ht="11.25">
      <c r="A17" s="47"/>
      <c r="B17" s="47"/>
      <c r="C17" s="48">
        <v>1</v>
      </c>
      <c r="D17" s="49">
        <v>3</v>
      </c>
      <c r="E17" s="50">
        <v>4</v>
      </c>
      <c r="F17" s="51">
        <v>5</v>
      </c>
      <c r="G17" s="51">
        <v>6</v>
      </c>
      <c r="H17" s="52">
        <v>7</v>
      </c>
      <c r="I17" s="51">
        <v>8</v>
      </c>
      <c r="J17" s="51">
        <v>9</v>
      </c>
      <c r="K17" s="51">
        <v>10</v>
      </c>
      <c r="L17" s="51">
        <v>11</v>
      </c>
      <c r="M17" s="52">
        <v>12</v>
      </c>
      <c r="N17" s="51">
        <v>13</v>
      </c>
      <c r="O17" s="51">
        <v>14</v>
      </c>
      <c r="P17" s="51">
        <v>15</v>
      </c>
    </row>
    <row r="18" spans="1:16" ht="11.25">
      <c r="A18" s="118"/>
      <c r="B18" s="118"/>
      <c r="C18" s="133"/>
      <c r="D18" s="118"/>
      <c r="E18" s="120"/>
      <c r="F18" s="55"/>
      <c r="G18" s="55"/>
      <c r="H18" s="55"/>
      <c r="I18" s="55"/>
      <c r="J18" s="55"/>
      <c r="K18" s="55"/>
      <c r="L18" s="132"/>
      <c r="M18" s="132"/>
      <c r="N18" s="132"/>
      <c r="O18" s="132"/>
      <c r="P18" s="132"/>
    </row>
    <row r="19" spans="1:16" ht="14.25">
      <c r="A19" s="118"/>
      <c r="B19" s="118"/>
      <c r="C19" s="131" t="s">
        <v>45</v>
      </c>
      <c r="D19" s="118"/>
      <c r="E19" s="120"/>
      <c r="F19" s="55"/>
      <c r="G19" s="55"/>
      <c r="H19" s="55"/>
      <c r="I19" s="55"/>
      <c r="J19" s="55"/>
      <c r="K19" s="55"/>
      <c r="L19" s="132"/>
      <c r="M19" s="132"/>
      <c r="N19" s="132"/>
      <c r="O19" s="132"/>
      <c r="P19" s="132"/>
    </row>
    <row r="20" spans="1:16" ht="67.5">
      <c r="A20" s="113" t="s">
        <v>34</v>
      </c>
      <c r="B20" s="114"/>
      <c r="C20" s="115" t="s">
        <v>204</v>
      </c>
      <c r="D20" s="114" t="s">
        <v>168</v>
      </c>
      <c r="E20" s="116">
        <v>1</v>
      </c>
      <c r="F20" s="55"/>
      <c r="G20" s="55"/>
      <c r="H20" s="55"/>
      <c r="I20" s="55"/>
      <c r="J20" s="55"/>
      <c r="K20" s="55"/>
      <c r="L20" s="117"/>
      <c r="M20" s="117"/>
      <c r="N20" s="117"/>
      <c r="O20" s="117"/>
      <c r="P20" s="117"/>
    </row>
    <row r="21" spans="1:16" ht="11.25">
      <c r="A21" s="113" t="s">
        <v>37</v>
      </c>
      <c r="B21" s="114"/>
      <c r="C21" s="115" t="s">
        <v>205</v>
      </c>
      <c r="D21" s="114" t="s">
        <v>95</v>
      </c>
      <c r="E21" s="116">
        <v>1.5</v>
      </c>
      <c r="F21" s="55"/>
      <c r="G21" s="55"/>
      <c r="H21" s="55"/>
      <c r="I21" s="55"/>
      <c r="J21" s="55"/>
      <c r="K21" s="55"/>
      <c r="L21" s="117"/>
      <c r="M21" s="117"/>
      <c r="N21" s="117"/>
      <c r="O21" s="117"/>
      <c r="P21" s="117"/>
    </row>
    <row r="22" spans="1:16" ht="14.25" customHeight="1">
      <c r="A22" s="113" t="s">
        <v>40</v>
      </c>
      <c r="B22" s="114"/>
      <c r="C22" s="115" t="s">
        <v>206</v>
      </c>
      <c r="D22" s="114" t="s">
        <v>86</v>
      </c>
      <c r="E22" s="116">
        <v>1</v>
      </c>
      <c r="F22" s="55"/>
      <c r="G22" s="55"/>
      <c r="H22" s="55"/>
      <c r="I22" s="55"/>
      <c r="J22" s="55"/>
      <c r="K22" s="55"/>
      <c r="L22" s="117"/>
      <c r="M22" s="117"/>
      <c r="N22" s="117"/>
      <c r="O22" s="117"/>
      <c r="P22" s="117"/>
    </row>
    <row r="23" spans="1:16" ht="33.75">
      <c r="A23" s="113" t="s">
        <v>43</v>
      </c>
      <c r="B23" s="114"/>
      <c r="C23" s="115" t="s">
        <v>207</v>
      </c>
      <c r="D23" s="114" t="s">
        <v>208</v>
      </c>
      <c r="E23" s="116">
        <v>1</v>
      </c>
      <c r="F23" s="55"/>
      <c r="G23" s="55"/>
      <c r="H23" s="55"/>
      <c r="I23" s="55"/>
      <c r="J23" s="55"/>
      <c r="K23" s="55"/>
      <c r="L23" s="117"/>
      <c r="M23" s="117"/>
      <c r="N23" s="117"/>
      <c r="O23" s="117"/>
      <c r="P23" s="117"/>
    </row>
    <row r="24" spans="1:16" ht="33.75">
      <c r="A24" s="113" t="s">
        <v>172</v>
      </c>
      <c r="B24" s="114"/>
      <c r="C24" s="115" t="s">
        <v>209</v>
      </c>
      <c r="D24" s="114" t="s">
        <v>208</v>
      </c>
      <c r="E24" s="116">
        <v>1</v>
      </c>
      <c r="F24" s="55"/>
      <c r="G24" s="55"/>
      <c r="H24" s="55"/>
      <c r="I24" s="55"/>
      <c r="J24" s="55"/>
      <c r="K24" s="55"/>
      <c r="L24" s="117"/>
      <c r="M24" s="117"/>
      <c r="N24" s="117"/>
      <c r="O24" s="117"/>
      <c r="P24" s="117"/>
    </row>
    <row r="25" spans="1:16" ht="11.25">
      <c r="A25" s="113" t="s">
        <v>174</v>
      </c>
      <c r="B25" s="114"/>
      <c r="C25" s="122" t="s">
        <v>210</v>
      </c>
      <c r="D25" s="114" t="s">
        <v>208</v>
      </c>
      <c r="E25" s="116">
        <v>1</v>
      </c>
      <c r="F25" s="55"/>
      <c r="G25" s="55"/>
      <c r="H25" s="55"/>
      <c r="I25" s="55"/>
      <c r="J25" s="55"/>
      <c r="K25" s="55"/>
      <c r="L25" s="117"/>
      <c r="M25" s="117"/>
      <c r="N25" s="117"/>
      <c r="O25" s="117"/>
      <c r="P25" s="117"/>
    </row>
    <row r="26" spans="1:16" ht="11.25">
      <c r="A26" s="113" t="s">
        <v>176</v>
      </c>
      <c r="B26" s="114"/>
      <c r="C26" s="122" t="s">
        <v>211</v>
      </c>
      <c r="D26" s="114" t="s">
        <v>208</v>
      </c>
      <c r="E26" s="116">
        <v>1</v>
      </c>
      <c r="F26" s="67"/>
      <c r="G26" s="55"/>
      <c r="H26" s="55"/>
      <c r="I26" s="46"/>
      <c r="J26" s="68"/>
      <c r="K26" s="55"/>
      <c r="L26" s="117"/>
      <c r="M26" s="117"/>
      <c r="N26" s="117"/>
      <c r="O26" s="117"/>
      <c r="P26" s="117"/>
    </row>
    <row r="27" spans="1:16" ht="11.25">
      <c r="A27" s="113" t="s">
        <v>178</v>
      </c>
      <c r="B27" s="114"/>
      <c r="C27" s="122" t="s">
        <v>212</v>
      </c>
      <c r="D27" s="114" t="s">
        <v>208</v>
      </c>
      <c r="E27" s="114">
        <v>4</v>
      </c>
      <c r="F27" s="67"/>
      <c r="G27" s="55"/>
      <c r="H27" s="55"/>
      <c r="I27" s="55"/>
      <c r="J27" s="68"/>
      <c r="K27" s="55"/>
      <c r="L27" s="117"/>
      <c r="M27" s="117"/>
      <c r="N27" s="117"/>
      <c r="O27" s="117"/>
      <c r="P27" s="117"/>
    </row>
    <row r="28" spans="1:16" ht="11.25">
      <c r="A28" s="113" t="s">
        <v>180</v>
      </c>
      <c r="B28" s="114"/>
      <c r="C28" s="122" t="s">
        <v>213</v>
      </c>
      <c r="D28" s="114" t="s">
        <v>208</v>
      </c>
      <c r="E28" s="114">
        <v>1</v>
      </c>
      <c r="F28" s="67"/>
      <c r="G28" s="55"/>
      <c r="H28" s="55"/>
      <c r="I28" s="55"/>
      <c r="J28" s="68"/>
      <c r="K28" s="55"/>
      <c r="L28" s="117"/>
      <c r="M28" s="117"/>
      <c r="N28" s="117"/>
      <c r="O28" s="117"/>
      <c r="P28" s="117"/>
    </row>
    <row r="29" spans="1:16" ht="11.25">
      <c r="A29" s="113" t="s">
        <v>182</v>
      </c>
      <c r="B29" s="114"/>
      <c r="C29" s="115" t="s">
        <v>214</v>
      </c>
      <c r="D29" s="114" t="s">
        <v>208</v>
      </c>
      <c r="E29" s="116">
        <v>4</v>
      </c>
      <c r="F29" s="67"/>
      <c r="G29" s="55"/>
      <c r="H29" s="55"/>
      <c r="I29" s="55"/>
      <c r="J29" s="68"/>
      <c r="K29" s="55"/>
      <c r="L29" s="117"/>
      <c r="M29" s="117"/>
      <c r="N29" s="117"/>
      <c r="O29" s="117"/>
      <c r="P29" s="117"/>
    </row>
    <row r="30" spans="1:16" ht="11.25">
      <c r="A30" s="113" t="s">
        <v>184</v>
      </c>
      <c r="B30" s="114"/>
      <c r="C30" s="115" t="s">
        <v>215</v>
      </c>
      <c r="D30" s="114" t="s">
        <v>208</v>
      </c>
      <c r="E30" s="116">
        <v>2</v>
      </c>
      <c r="F30" s="67"/>
      <c r="G30" s="55"/>
      <c r="H30" s="55"/>
      <c r="I30" s="46"/>
      <c r="J30" s="68"/>
      <c r="K30" s="55"/>
      <c r="L30" s="117"/>
      <c r="M30" s="117"/>
      <c r="N30" s="117"/>
      <c r="O30" s="117"/>
      <c r="P30" s="117"/>
    </row>
    <row r="31" spans="1:16" ht="11.25">
      <c r="A31" s="113" t="s">
        <v>186</v>
      </c>
      <c r="B31" s="114"/>
      <c r="C31" s="122" t="s">
        <v>216</v>
      </c>
      <c r="D31" s="114" t="s">
        <v>208</v>
      </c>
      <c r="E31" s="116">
        <v>1</v>
      </c>
      <c r="F31" s="67"/>
      <c r="G31" s="55"/>
      <c r="H31" s="55"/>
      <c r="I31" s="55"/>
      <c r="J31" s="68"/>
      <c r="K31" s="55"/>
      <c r="L31" s="117"/>
      <c r="M31" s="117"/>
      <c r="N31" s="117"/>
      <c r="O31" s="117"/>
      <c r="P31" s="117"/>
    </row>
    <row r="32" spans="1:16" ht="11.25">
      <c r="A32" s="113" t="s">
        <v>187</v>
      </c>
      <c r="B32" s="114"/>
      <c r="C32" s="115" t="s">
        <v>217</v>
      </c>
      <c r="D32" s="114" t="s">
        <v>208</v>
      </c>
      <c r="E32" s="116">
        <v>1</v>
      </c>
      <c r="F32" s="67"/>
      <c r="G32" s="55"/>
      <c r="H32" s="55"/>
      <c r="I32" s="55"/>
      <c r="J32" s="68"/>
      <c r="K32" s="55"/>
      <c r="L32" s="117"/>
      <c r="M32" s="117"/>
      <c r="N32" s="117"/>
      <c r="O32" s="117"/>
      <c r="P32" s="117"/>
    </row>
    <row r="33" spans="1:16" ht="11.25">
      <c r="A33" s="113" t="s">
        <v>188</v>
      </c>
      <c r="B33" s="114"/>
      <c r="C33" s="115" t="s">
        <v>218</v>
      </c>
      <c r="D33" s="114" t="s">
        <v>208</v>
      </c>
      <c r="E33" s="116">
        <v>4</v>
      </c>
      <c r="F33" s="67"/>
      <c r="G33" s="55"/>
      <c r="H33" s="55"/>
      <c r="I33" s="55"/>
      <c r="J33" s="68"/>
      <c r="K33" s="55"/>
      <c r="L33" s="117"/>
      <c r="M33" s="117"/>
      <c r="N33" s="117"/>
      <c r="O33" s="117"/>
      <c r="P33" s="117"/>
    </row>
    <row r="34" spans="1:16" ht="11.25">
      <c r="A34" s="113" t="s">
        <v>189</v>
      </c>
      <c r="B34" s="114"/>
      <c r="C34" s="115" t="s">
        <v>219</v>
      </c>
      <c r="D34" s="114" t="s">
        <v>208</v>
      </c>
      <c r="E34" s="116">
        <v>3</v>
      </c>
      <c r="F34" s="67"/>
      <c r="G34" s="55"/>
      <c r="H34" s="55"/>
      <c r="I34" s="66"/>
      <c r="J34" s="68"/>
      <c r="K34" s="55"/>
      <c r="L34" s="117"/>
      <c r="M34" s="117"/>
      <c r="N34" s="117"/>
      <c r="O34" s="117"/>
      <c r="P34" s="117"/>
    </row>
    <row r="35" spans="1:16" ht="14.25" customHeight="1">
      <c r="A35" s="113" t="s">
        <v>190</v>
      </c>
      <c r="B35" s="114"/>
      <c r="C35" s="115" t="s">
        <v>220</v>
      </c>
      <c r="D35" s="114" t="s">
        <v>208</v>
      </c>
      <c r="E35" s="116">
        <v>2</v>
      </c>
      <c r="F35" s="67"/>
      <c r="G35" s="55"/>
      <c r="H35" s="55"/>
      <c r="I35" s="68"/>
      <c r="J35" s="68"/>
      <c r="K35" s="55"/>
      <c r="L35" s="117"/>
      <c r="M35" s="117"/>
      <c r="N35" s="117"/>
      <c r="O35" s="117"/>
      <c r="P35" s="117"/>
    </row>
    <row r="36" spans="1:16" ht="11.25">
      <c r="A36" s="113" t="s">
        <v>192</v>
      </c>
      <c r="B36" s="114"/>
      <c r="C36" s="115" t="s">
        <v>221</v>
      </c>
      <c r="D36" s="114" t="s">
        <v>208</v>
      </c>
      <c r="E36" s="116">
        <v>1</v>
      </c>
      <c r="F36" s="67"/>
      <c r="G36" s="55"/>
      <c r="H36" s="55"/>
      <c r="I36" s="68"/>
      <c r="J36" s="68"/>
      <c r="K36" s="55"/>
      <c r="L36" s="117"/>
      <c r="M36" s="117"/>
      <c r="N36" s="117"/>
      <c r="O36" s="117"/>
      <c r="P36" s="117"/>
    </row>
    <row r="37" spans="1:16" ht="11.25">
      <c r="A37" s="113" t="s">
        <v>222</v>
      </c>
      <c r="B37" s="114"/>
      <c r="C37" s="115" t="s">
        <v>223</v>
      </c>
      <c r="D37" s="114" t="s">
        <v>208</v>
      </c>
      <c r="E37" s="116">
        <v>7</v>
      </c>
      <c r="F37" s="67"/>
      <c r="G37" s="55"/>
      <c r="H37" s="55"/>
      <c r="I37" s="68"/>
      <c r="J37" s="68"/>
      <c r="K37" s="55"/>
      <c r="L37" s="117"/>
      <c r="M37" s="117"/>
      <c r="N37" s="117"/>
      <c r="O37" s="117"/>
      <c r="P37" s="117"/>
    </row>
    <row r="38" spans="1:16" ht="11.25">
      <c r="A38" s="113" t="s">
        <v>224</v>
      </c>
      <c r="B38" s="114"/>
      <c r="C38" s="115" t="s">
        <v>225</v>
      </c>
      <c r="D38" s="114" t="s">
        <v>208</v>
      </c>
      <c r="E38" s="116">
        <v>1</v>
      </c>
      <c r="F38" s="67"/>
      <c r="G38" s="55"/>
      <c r="H38" s="55"/>
      <c r="I38" s="68"/>
      <c r="J38" s="68"/>
      <c r="K38" s="55"/>
      <c r="L38" s="117"/>
      <c r="M38" s="117"/>
      <c r="N38" s="117"/>
      <c r="O38" s="117"/>
      <c r="P38" s="117"/>
    </row>
    <row r="39" spans="1:16" ht="11.25">
      <c r="A39" s="113" t="s">
        <v>226</v>
      </c>
      <c r="B39" s="114"/>
      <c r="C39" s="115" t="s">
        <v>227</v>
      </c>
      <c r="D39" s="114" t="s">
        <v>208</v>
      </c>
      <c r="E39" s="116">
        <v>1</v>
      </c>
      <c r="F39" s="67"/>
      <c r="G39" s="55"/>
      <c r="H39" s="55"/>
      <c r="I39" s="55"/>
      <c r="J39" s="68"/>
      <c r="K39" s="55"/>
      <c r="L39" s="117"/>
      <c r="M39" s="117"/>
      <c r="N39" s="117"/>
      <c r="O39" s="117"/>
      <c r="P39" s="117"/>
    </row>
    <row r="40" spans="1:16" ht="11.25">
      <c r="A40" s="113" t="s">
        <v>228</v>
      </c>
      <c r="B40" s="114"/>
      <c r="C40" s="115" t="s">
        <v>193</v>
      </c>
      <c r="D40" s="114" t="s">
        <v>168</v>
      </c>
      <c r="E40" s="116">
        <v>1</v>
      </c>
      <c r="F40" s="55"/>
      <c r="G40" s="55"/>
      <c r="H40" s="55"/>
      <c r="I40" s="55"/>
      <c r="J40" s="55"/>
      <c r="K40" s="55"/>
      <c r="L40" s="117"/>
      <c r="M40" s="117"/>
      <c r="N40" s="117"/>
      <c r="O40" s="117"/>
      <c r="P40" s="117"/>
    </row>
    <row r="41" spans="1:17" s="82" customFormat="1" ht="11.25">
      <c r="A41" s="47"/>
      <c r="B41" s="47"/>
      <c r="C41" s="78" t="s">
        <v>160</v>
      </c>
      <c r="D41" s="124"/>
      <c r="E41" s="124"/>
      <c r="F41" s="124"/>
      <c r="G41" s="124"/>
      <c r="H41" s="125"/>
      <c r="I41" s="126"/>
      <c r="J41" s="124"/>
      <c r="K41" s="55"/>
      <c r="L41" s="127"/>
      <c r="M41" s="124"/>
      <c r="N41" s="124"/>
      <c r="O41" s="124"/>
      <c r="P41" s="124"/>
      <c r="Q41" s="81"/>
    </row>
    <row r="42" spans="1:16" s="81" customFormat="1" ht="11.25">
      <c r="A42" s="83"/>
      <c r="B42" s="83"/>
      <c r="C42" s="84" t="s">
        <v>161</v>
      </c>
      <c r="D42" s="85"/>
      <c r="E42" s="85">
        <f>koptāme!$C$29</f>
        <v>0.07</v>
      </c>
      <c r="F42" s="86"/>
      <c r="G42" s="87"/>
      <c r="H42" s="87"/>
      <c r="I42" s="87"/>
      <c r="J42" s="87"/>
      <c r="K42" s="87"/>
      <c r="L42" s="87"/>
      <c r="M42" s="87"/>
      <c r="N42" s="87"/>
      <c r="O42" s="88"/>
      <c r="P42" s="89"/>
    </row>
    <row r="43" spans="1:16" s="81" customFormat="1" ht="11.25">
      <c r="A43" s="83"/>
      <c r="B43" s="83"/>
      <c r="C43" s="90" t="s">
        <v>162</v>
      </c>
      <c r="D43" s="91"/>
      <c r="E43" s="91"/>
      <c r="F43" s="86"/>
      <c r="G43" s="87"/>
      <c r="H43" s="87"/>
      <c r="I43" s="87"/>
      <c r="J43" s="87"/>
      <c r="K43" s="87"/>
      <c r="L43" s="87"/>
      <c r="M43" s="87"/>
      <c r="N43" s="87"/>
      <c r="O43" s="92"/>
      <c r="P43" s="93"/>
    </row>
    <row r="44" spans="1:17" s="81" customFormat="1" ht="11.25">
      <c r="A44" s="94"/>
      <c r="B44" s="94"/>
      <c r="C44" s="95"/>
      <c r="D44" s="96"/>
      <c r="E44" s="97"/>
      <c r="F44" s="98"/>
      <c r="G44" s="98"/>
      <c r="H44" s="99"/>
      <c r="I44" s="99"/>
      <c r="J44" s="99"/>
      <c r="K44" s="100"/>
      <c r="L44" s="101"/>
      <c r="M44" s="101"/>
      <c r="N44" s="101"/>
      <c r="O44" s="101"/>
      <c r="P44" s="101"/>
      <c r="Q44" s="42"/>
    </row>
    <row r="45" spans="1:17" s="81" customFormat="1" ht="11.25">
      <c r="A45" s="94"/>
      <c r="B45" s="94"/>
      <c r="C45" s="94"/>
      <c r="D45" s="96"/>
      <c r="E45" s="102"/>
      <c r="F45" s="98"/>
      <c r="G45" s="98"/>
      <c r="H45" s="99"/>
      <c r="I45" s="99"/>
      <c r="J45" s="99"/>
      <c r="K45" s="100"/>
      <c r="L45" s="101"/>
      <c r="M45" s="101"/>
      <c r="N45" s="101"/>
      <c r="O45" s="101"/>
      <c r="P45" s="101"/>
      <c r="Q45" s="42"/>
    </row>
    <row r="46" spans="1:16" s="81" customFormat="1" ht="11.25">
      <c r="A46" s="94"/>
      <c r="B46" s="94"/>
      <c r="C46" s="128"/>
      <c r="D46" s="96"/>
      <c r="E46" s="102"/>
      <c r="F46" s="104"/>
      <c r="G46" s="104"/>
      <c r="H46" s="99"/>
      <c r="I46" s="99"/>
      <c r="J46" s="99"/>
      <c r="K46" s="100"/>
      <c r="L46" s="101"/>
      <c r="M46" s="101"/>
      <c r="N46" s="101"/>
      <c r="O46" s="101"/>
      <c r="P46" s="101"/>
    </row>
    <row r="47" spans="1:16" s="81" customFormat="1" ht="11.25">
      <c r="A47" s="94"/>
      <c r="B47" s="94"/>
      <c r="C47" s="129"/>
      <c r="D47" s="96"/>
      <c r="E47" s="102"/>
      <c r="F47" s="104"/>
      <c r="G47" s="104"/>
      <c r="H47" s="99"/>
      <c r="I47" s="99"/>
      <c r="J47" s="99"/>
      <c r="K47" s="100"/>
      <c r="L47" s="101"/>
      <c r="M47" s="101"/>
      <c r="N47" s="101"/>
      <c r="O47" s="101"/>
      <c r="P47" s="101"/>
    </row>
    <row r="48" spans="1:17" s="81" customFormat="1" ht="11.25">
      <c r="A48" s="94"/>
      <c r="B48" s="94"/>
      <c r="C48" s="103"/>
      <c r="D48" s="96"/>
      <c r="E48" s="97"/>
      <c r="F48" s="98"/>
      <c r="G48" s="98"/>
      <c r="H48" s="99"/>
      <c r="I48" s="99"/>
      <c r="J48" s="99"/>
      <c r="K48" s="100"/>
      <c r="L48" s="101"/>
      <c r="M48" s="101"/>
      <c r="N48" s="101"/>
      <c r="O48" s="101"/>
      <c r="P48" s="101"/>
      <c r="Q48" s="42"/>
    </row>
    <row r="49" spans="1:16" s="81" customFormat="1" ht="11.25">
      <c r="A49" s="94"/>
      <c r="B49" s="94"/>
      <c r="C49" s="42" t="s">
        <v>163</v>
      </c>
      <c r="D49" s="96"/>
      <c r="E49" s="102"/>
      <c r="F49" s="104"/>
      <c r="G49" s="104"/>
      <c r="H49" s="99"/>
      <c r="I49" s="99"/>
      <c r="J49" s="99"/>
      <c r="K49" s="95" t="s">
        <v>164</v>
      </c>
      <c r="L49" s="101"/>
      <c r="M49" s="101"/>
      <c r="N49" s="101"/>
      <c r="O49" s="101"/>
      <c r="P49" s="101"/>
    </row>
    <row r="50" spans="1:16" s="81" customFormat="1" ht="11.25">
      <c r="A50" s="94"/>
      <c r="B50" s="94"/>
      <c r="C50" s="105"/>
      <c r="D50" s="96"/>
      <c r="E50" s="102"/>
      <c r="F50" s="104"/>
      <c r="G50" s="104"/>
      <c r="H50" s="99"/>
      <c r="I50" s="99"/>
      <c r="J50" s="99"/>
      <c r="K50" s="95"/>
      <c r="L50" s="101"/>
      <c r="M50" s="101"/>
      <c r="N50" s="101"/>
      <c r="O50" s="101"/>
      <c r="P50" s="101"/>
    </row>
    <row r="51" spans="1:16" ht="11.25">
      <c r="A51" s="94"/>
      <c r="B51" s="94"/>
      <c r="C51" s="103"/>
      <c r="D51" s="96"/>
      <c r="E51" s="97"/>
      <c r="F51" s="98"/>
      <c r="G51" s="98"/>
      <c r="H51" s="99"/>
      <c r="I51" s="99"/>
      <c r="J51" s="99"/>
      <c r="K51" s="100"/>
      <c r="L51" s="101"/>
      <c r="M51" s="101"/>
      <c r="N51" s="101"/>
      <c r="O51" s="101"/>
      <c r="P51" s="101"/>
    </row>
    <row r="52" spans="1:16" ht="11.25">
      <c r="A52" s="94"/>
      <c r="B52" s="94"/>
      <c r="C52" s="94"/>
      <c r="D52" s="96"/>
      <c r="E52" s="97"/>
      <c r="F52" s="98"/>
      <c r="G52" s="98"/>
      <c r="H52" s="99"/>
      <c r="I52" s="99"/>
      <c r="J52" s="99"/>
      <c r="K52" s="100"/>
      <c r="L52" s="101"/>
      <c r="M52" s="101"/>
      <c r="N52" s="101"/>
      <c r="O52" s="101"/>
      <c r="P52" s="101"/>
    </row>
    <row r="53" spans="1:17" s="81" customFormat="1" ht="11.25">
      <c r="A53" s="94"/>
      <c r="B53" s="94"/>
      <c r="C53" s="94"/>
      <c r="D53" s="96"/>
      <c r="E53" s="97"/>
      <c r="F53" s="98"/>
      <c r="G53" s="98"/>
      <c r="H53" s="99"/>
      <c r="I53" s="99"/>
      <c r="J53" s="99"/>
      <c r="K53" s="100"/>
      <c r="L53" s="101"/>
      <c r="M53" s="101"/>
      <c r="N53" s="101"/>
      <c r="O53" s="101"/>
      <c r="P53" s="101"/>
      <c r="Q53" s="42"/>
    </row>
    <row r="54" spans="1:17" s="81" customFormat="1" ht="11.25">
      <c r="A54" s="106"/>
      <c r="B54" s="106"/>
      <c r="C54" s="107"/>
      <c r="D54" s="108"/>
      <c r="E54" s="109"/>
      <c r="F54" s="109"/>
      <c r="G54" s="109"/>
      <c r="H54" s="109"/>
      <c r="I54" s="109"/>
      <c r="J54" s="109"/>
      <c r="K54" s="109"/>
      <c r="L54" s="109"/>
      <c r="M54" s="101"/>
      <c r="N54" s="101"/>
      <c r="O54" s="101"/>
      <c r="P54" s="109"/>
      <c r="Q54" s="110"/>
    </row>
    <row r="55" spans="1:16" ht="11.25">
      <c r="A55" s="106"/>
      <c r="B55" s="106"/>
      <c r="C55" s="82"/>
      <c r="D55" s="82"/>
      <c r="E55" s="98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3:16" ht="11.25">
      <c r="C56" s="82"/>
      <c r="D56" s="82"/>
      <c r="E56" s="98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98"/>
    </row>
    <row r="57" spans="1:17" ht="11.25">
      <c r="A57" s="106"/>
      <c r="B57" s="106"/>
      <c r="C57" s="108"/>
      <c r="D57" s="108"/>
      <c r="E57" s="109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Q57" s="110"/>
    </row>
    <row r="58" spans="1:4" ht="11.25">
      <c r="A58" s="63"/>
      <c r="B58" s="63"/>
      <c r="D58" s="63"/>
    </row>
    <row r="59" spans="1:2" ht="11.25">
      <c r="A59" s="63"/>
      <c r="B59" s="63"/>
    </row>
    <row r="60" spans="1:2" ht="11.25">
      <c r="A60" s="63"/>
      <c r="B60" s="63"/>
    </row>
    <row r="61" spans="1:17" s="110" customFormat="1" ht="12.75">
      <c r="A61" s="111"/>
      <c r="B61" s="111"/>
      <c r="C61"/>
      <c r="D61"/>
      <c r="E61" s="112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 s="111"/>
      <c r="B62" s="111"/>
      <c r="C62"/>
      <c r="D62"/>
      <c r="E62" s="11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 s="111"/>
      <c r="B63" s="111"/>
      <c r="C63"/>
      <c r="D63"/>
      <c r="E63" s="112"/>
      <c r="F63"/>
      <c r="G63"/>
      <c r="H63"/>
      <c r="I63"/>
      <c r="J63"/>
      <c r="K63"/>
      <c r="L63"/>
      <c r="M63"/>
      <c r="N63"/>
      <c r="O63"/>
      <c r="P63"/>
      <c r="Q63"/>
    </row>
    <row r="64" spans="1:17" s="110" customFormat="1" ht="12.75">
      <c r="A64" s="111"/>
      <c r="B64" s="111"/>
      <c r="C64"/>
      <c r="D64"/>
      <c r="E64" s="112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s="111"/>
      <c r="B65" s="111"/>
      <c r="C65"/>
      <c r="D65"/>
      <c r="E65" s="112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 s="111"/>
      <c r="B66" s="111"/>
      <c r="C66"/>
      <c r="D66"/>
      <c r="E66" s="112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 s="111"/>
      <c r="B67" s="111"/>
      <c r="C67"/>
      <c r="D67"/>
      <c r="E67" s="112"/>
      <c r="F67"/>
      <c r="G67"/>
      <c r="H67"/>
      <c r="I67"/>
      <c r="J67"/>
      <c r="K67"/>
      <c r="L67"/>
      <c r="M67"/>
      <c r="N67"/>
      <c r="O67"/>
      <c r="P67"/>
      <c r="Q67"/>
    </row>
    <row r="68" spans="1:2" ht="11.25">
      <c r="A68" s="63"/>
      <c r="B68" s="63"/>
    </row>
    <row r="69" ht="11.25">
      <c r="C69" s="105"/>
    </row>
  </sheetData>
  <sheetProtection/>
  <mergeCells count="18">
    <mergeCell ref="N14:N16"/>
    <mergeCell ref="O14:O16"/>
    <mergeCell ref="L13:O13"/>
    <mergeCell ref="P13:P16"/>
    <mergeCell ref="F14:F16"/>
    <mergeCell ref="G14:G16"/>
    <mergeCell ref="H14:H16"/>
    <mergeCell ref="I14:I16"/>
    <mergeCell ref="J14:J16"/>
    <mergeCell ref="K14:K16"/>
    <mergeCell ref="L14:L16"/>
    <mergeCell ref="M14:M16"/>
    <mergeCell ref="A13:A16"/>
    <mergeCell ref="B13:B16"/>
    <mergeCell ref="C13:C16"/>
    <mergeCell ref="D13:D16"/>
    <mergeCell ref="E13:E16"/>
    <mergeCell ref="F13:K13"/>
  </mergeCells>
  <printOptions/>
  <pageMargins left="0.7875" right="0.7875" top="0.35208333333333336" bottom="0.5534722222222223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dcterms:created xsi:type="dcterms:W3CDTF">2011-07-06T16:26:15Z</dcterms:created>
  <dcterms:modified xsi:type="dcterms:W3CDTF">2011-07-06T16:27:25Z</dcterms:modified>
  <cp:category/>
  <cp:version/>
  <cp:contentType/>
  <cp:contentStatus/>
</cp:coreProperties>
</file>