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10" windowHeight="10215" activeTab="4"/>
  </bookViews>
  <sheets>
    <sheet name="Lapa1" sheetId="1" r:id="rId1"/>
    <sheet name="Lapa2" sheetId="2" r:id="rId2"/>
    <sheet name="skolas" sheetId="3" r:id="rId3"/>
    <sheet name="bērni līdz 5 gadiem" sheetId="4" r:id="rId4"/>
    <sheet name="bērni no 5.gadu vec." sheetId="5" r:id="rId5"/>
  </sheets>
  <definedNames/>
  <calcPr fullCalcOnLoad="1"/>
</workbook>
</file>

<file path=xl/sharedStrings.xml><?xml version="1.0" encoding="utf-8"?>
<sst xmlns="http://schemas.openxmlformats.org/spreadsheetml/2006/main" count="207" uniqueCount="105">
  <si>
    <t>Rādītāji</t>
  </si>
  <si>
    <t>Ekonomiskās klasifikācijas kodi</t>
  </si>
  <si>
    <t>Pasta,telefona un citi sakaru pakalpojumi</t>
  </si>
  <si>
    <t>Izdevumi par komunālajiem pakalpojumiem</t>
  </si>
  <si>
    <t>Iestādes administratīvie izdevumi un ar iestādes darbības nodrošināšanu saistītie izdevumi</t>
  </si>
  <si>
    <t>Mācību, darba un dienesta komandējumi, dienesta, darba braucieni (izņemot ārvalstu mācību, darba un dienesta komandējumus, dienesta, darba braucienus (2120))</t>
  </si>
  <si>
    <t>Informācijas tehnoloģiju pakalpojumi</t>
  </si>
  <si>
    <t>Īres un nomas maksa (izņemot transportlīdzekļu nomas maksu(2262))</t>
  </si>
  <si>
    <t>Remontdarbi un iestāžu uzturēšanas pakalpojumi (izņemot ēku,būvju un ceļu kapitālo remontu)</t>
  </si>
  <si>
    <t>Biroja preces un inventārs</t>
  </si>
  <si>
    <t>Kurināmais un enerģētiskie materiāli (izņemot degvielas izdevumus (2322))</t>
  </si>
  <si>
    <t>Zāles, medicīniskās ierīces,medicīniskie instrumenti</t>
  </si>
  <si>
    <t>Kārtējā remonta un iestāžu uzturēšanas materiāli</t>
  </si>
  <si>
    <t>Valsts un pašvaldību aprūpē un apgādē esošo personu uzturēšanas izdevumi (izņemot ēdināšanas izdevumus 2363))</t>
  </si>
  <si>
    <t>Izdevumi periodikas iegādei</t>
  </si>
  <si>
    <t>Darba devēja valsts obligātas sociālās apdrošināšanas iemaksas, pabalsti un kompensācijas (izņemot darba devēja VSAOI , kuras piešķir kā mērķdotāciju)</t>
  </si>
  <si>
    <t>Pakalpojumu samaksa</t>
  </si>
  <si>
    <t xml:space="preserve">Krājumi, materiāli, energoresursi, prece, biroja prece un inventārs, kurus neuzskaita pamatkapitāla veidošanā </t>
  </si>
  <si>
    <t>Kopā  gadā</t>
  </si>
  <si>
    <t>Madonas Valsts ģimnāzija</t>
  </si>
  <si>
    <t>Madonas vakara un neklātienes vidusskola</t>
  </si>
  <si>
    <t>Madonas pilsētas 1.vidusskola</t>
  </si>
  <si>
    <t>Madonas pilsētas 2.vidusskola</t>
  </si>
  <si>
    <t>Aronas pag. Kusas pamatsk.</t>
  </si>
  <si>
    <t>Barkavas pamatsk.</t>
  </si>
  <si>
    <t>Bērzaunes pamatsk.</t>
  </si>
  <si>
    <t>Dzelzavas pamatsk.</t>
  </si>
  <si>
    <t>Kalsnavas pamatsk.</t>
  </si>
  <si>
    <t>Lazdonas pamatsk.</t>
  </si>
  <si>
    <t>Liezēres pamatsk.</t>
  </si>
  <si>
    <t>Andreja Eglīša Ļaudonas vidusskola</t>
  </si>
  <si>
    <t>Praulienas pamatsk.</t>
  </si>
  <si>
    <t>Ošupes pag.Degumnieku pamatsk.</t>
  </si>
  <si>
    <t>Mētrienas pamatsk.</t>
  </si>
  <si>
    <t>Mārcienas pamatsk.</t>
  </si>
  <si>
    <t>Sarkaņu pamatsk.</t>
  </si>
  <si>
    <t>Vestienas pamatsk.</t>
  </si>
  <si>
    <t>Pavisam</t>
  </si>
  <si>
    <t>PII "Kastanītis"</t>
  </si>
  <si>
    <t xml:space="preserve">PII "Priedīte" </t>
  </si>
  <si>
    <t xml:space="preserve">PII "Saulīte" </t>
  </si>
  <si>
    <t>Aronas PII  "Sprīdītis"</t>
  </si>
  <si>
    <t>Barkavas PII "Ābelīte"</t>
  </si>
  <si>
    <t>Bērzaunes PII "Vārpiņa"</t>
  </si>
  <si>
    <t>Dzelzavas PII "Rūķis"</t>
  </si>
  <si>
    <t>Kalsnavas PII "Lācītis Pūks"</t>
  </si>
  <si>
    <t>Praulienas PII "Pasaciņa"</t>
  </si>
  <si>
    <t>Izdevumi uz vienu audzēkni starppašvaldību norēķiniem (mēnesī EUR)</t>
  </si>
  <si>
    <t>Izdevumi uz vienu bērnu līdz 5.gadu vecumam starppašvaldību norēķiniem (mēnesī EUR)</t>
  </si>
  <si>
    <t xml:space="preserve">Ļaudonas PII "Brīnumdārzs" </t>
  </si>
  <si>
    <t>Darba samaksa  (izņemot mērķdotācijas, prēmijas naudas balvas un materiālo stimulēšanu (1148)darba devēja piešķirtos labumus un maksājumus (1170))</t>
  </si>
  <si>
    <t xml:space="preserve">Izmaksu aprēķins 2015. gadā par vienu audzēkni    </t>
  </si>
  <si>
    <t>Pēc 2014.gada naudas plūsmas</t>
  </si>
  <si>
    <t xml:space="preserve">Skolēnu skaits uz 01.01.2015. </t>
  </si>
  <si>
    <t xml:space="preserve">Izmaksu aprēķins 2015. gadā bērniem līdz 5.gadu vecumam    </t>
  </si>
  <si>
    <t xml:space="preserve">Bērnu skaits uz 01.01.2015. </t>
  </si>
  <si>
    <t xml:space="preserve">Izmaksu aprēķins 2015. gadā bērniem no 5.gadu vecuma   </t>
  </si>
  <si>
    <t>Mācību līdzekļi un materiāli  (izņemot IZM dotāciju)</t>
  </si>
  <si>
    <t>Bibliotēku krājumi (izņemot IZM dotāciju)</t>
  </si>
  <si>
    <t>Amata vienību skaits</t>
  </si>
  <si>
    <t>PII Saulīte</t>
  </si>
  <si>
    <t>No ēdināšanas dienesta</t>
  </si>
  <si>
    <t>1 pavārs</t>
  </si>
  <si>
    <t>1virtuves strādn.</t>
  </si>
  <si>
    <t>vadītājs</t>
  </si>
  <si>
    <t>NoPII "Saulīte" uz PII "Kastanīti" , PII " Priedīti", 1. vidussk.</t>
  </si>
  <si>
    <t>veļas mazgāšana</t>
  </si>
  <si>
    <t>šoferis</t>
  </si>
  <si>
    <t>Kopā</t>
  </si>
  <si>
    <t>PII Priedīte</t>
  </si>
  <si>
    <t>PII Kastanītis</t>
  </si>
  <si>
    <t>Madonas pilsētas 1. vidusskola</t>
  </si>
  <si>
    <t>3 pavāri</t>
  </si>
  <si>
    <t>1 konditors</t>
  </si>
  <si>
    <t>1,3 virtuves strādn.</t>
  </si>
  <si>
    <t>1 ēdamz.pārz.</t>
  </si>
  <si>
    <t xml:space="preserve">apkopēja </t>
  </si>
  <si>
    <t xml:space="preserve">vadītājs </t>
  </si>
  <si>
    <t>1,8 virtuves strādnieks</t>
  </si>
  <si>
    <t>0,4 virtuves strādnieks</t>
  </si>
  <si>
    <t>Pavisam algas</t>
  </si>
  <si>
    <t>Pārējie ēdināšanas dienesta izdevumi</t>
  </si>
  <si>
    <t>Brīvpusdienas</t>
  </si>
  <si>
    <t xml:space="preserve">Darba samaksa 1100 kods </t>
  </si>
  <si>
    <t>Darba devēja soc. 1200 kods</t>
  </si>
  <si>
    <t>Likme mēnesī</t>
  </si>
  <si>
    <t xml:space="preserve">Kopā </t>
  </si>
  <si>
    <t>Madonas pilsētas 1. vidusskola (no 4.kl.)</t>
  </si>
  <si>
    <t>Bērnu ēdināšanas reižu skaits</t>
  </si>
  <si>
    <t xml:space="preserve">Izmaiņas un papildus izdevumi pie savstarpējo norēķinu aprēķina </t>
  </si>
  <si>
    <t>(faktiskie izdevumi eiro 2014.g.)</t>
  </si>
  <si>
    <t xml:space="preserve">        09.100. Pirmsskolas  izglītības iestāžu izdevumi pēc 2014.gada naudas plūsmas (eiro)</t>
  </si>
  <si>
    <t>09.200. Pamata un vispārējās izglītības iestāžu izdevumi pēc 2014.gada naudas plūsmas  (eiro)</t>
  </si>
  <si>
    <t>Papildus izdevumu aprēķins Madonas Valsts ģimnāzijai</t>
  </si>
  <si>
    <t>Madonas kultūras nama 2014.gada faktiskie izdevumi</t>
  </si>
  <si>
    <t>KN</t>
  </si>
  <si>
    <t>MVĢ 10.d</t>
  </si>
  <si>
    <t xml:space="preserve"> Apkure</t>
  </si>
  <si>
    <t>Ūdens un kanalizācija</t>
  </si>
  <si>
    <t>Elektrība</t>
  </si>
  <si>
    <t>10 dienas</t>
  </si>
  <si>
    <t>914 eiro</t>
  </si>
  <si>
    <t>Pielikums</t>
  </si>
  <si>
    <t>Madonas novada pašvaldības domes</t>
  </si>
  <si>
    <t>26.02.2015. lēmumam Nr.91 (protokols Nr.5, 10.p.)</t>
  </si>
</sst>
</file>

<file path=xl/styles.xml><?xml version="1.0" encoding="utf-8"?>
<styleSheet xmlns="http://schemas.openxmlformats.org/spreadsheetml/2006/main">
  <numFmts count="4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0000"/>
    <numFmt numFmtId="187" formatCode="0.0000"/>
    <numFmt numFmtId="188" formatCode="0.000"/>
    <numFmt numFmtId="189" formatCode="0.0"/>
    <numFmt numFmtId="190" formatCode="0.000000"/>
    <numFmt numFmtId="191" formatCode="0.0000000"/>
    <numFmt numFmtId="192" formatCode="0.00000000"/>
    <numFmt numFmtId="193" formatCode="0.0000000000"/>
    <numFmt numFmtId="194" formatCode="0.000000000"/>
    <numFmt numFmtId="195" formatCode="&quot;Jā&quot;;&quot;Jā&quot;;&quot;Nē&quot;"/>
    <numFmt numFmtId="196" formatCode="&quot;Patiess&quot;;&quot;Patiess&quot;;&quot;Aplams&quot;"/>
    <numFmt numFmtId="197" formatCode="&quot;Ieslēgts&quot;;&quot;Ieslēgts&quot;;&quot;Izslēgts&quot;"/>
    <numFmt numFmtId="198" formatCode="[$€-2]\ #\ ##,000_);[Red]\([$€-2]\ #\ ##,000\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0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1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3" fillId="34" borderId="10" xfId="0" applyFont="1" applyFill="1" applyBorder="1" applyAlignment="1">
      <alignment horizontal="center"/>
    </xf>
    <xf numFmtId="0" fontId="2" fillId="33" borderId="10" xfId="49" applyFont="1" applyFill="1" applyBorder="1" applyAlignment="1">
      <alignment horizontal="center" vertical="top" wrapText="1"/>
      <protection/>
    </xf>
    <xf numFmtId="0" fontId="2" fillId="33" borderId="10" xfId="49" applyFont="1" applyFill="1" applyBorder="1" applyAlignment="1">
      <alignment vertical="top" wrapText="1"/>
      <protection/>
    </xf>
    <xf numFmtId="0" fontId="4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1" xfId="49" applyFont="1" applyFill="1" applyBorder="1" applyAlignment="1">
      <alignment vertical="top" wrapText="1"/>
      <protection/>
    </xf>
    <xf numFmtId="0" fontId="2" fillId="0" borderId="10" xfId="49" applyFont="1" applyBorder="1" applyAlignment="1">
      <alignment vertical="top" wrapText="1"/>
      <protection/>
    </xf>
    <xf numFmtId="2" fontId="0" fillId="0" borderId="0" xfId="0" applyNumberFormat="1" applyAlignment="1">
      <alignment/>
    </xf>
    <xf numFmtId="0" fontId="0" fillId="34" borderId="0" xfId="0" applyFill="1" applyAlignment="1">
      <alignment/>
    </xf>
    <xf numFmtId="0" fontId="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left"/>
    </xf>
    <xf numFmtId="1" fontId="0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88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187" fontId="0" fillId="0" borderId="0" xfId="0" applyNumberFormat="1" applyBorder="1" applyAlignment="1">
      <alignment/>
    </xf>
    <xf numFmtId="2" fontId="0" fillId="0" borderId="0" xfId="0" applyNumberFormat="1" applyFill="1" applyAlignment="1">
      <alignment/>
    </xf>
    <xf numFmtId="0" fontId="3" fillId="0" borderId="11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10" xfId="0" applyNumberForma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Border="1" applyAlignment="1">
      <alignment/>
    </xf>
    <xf numFmtId="0" fontId="8" fillId="0" borderId="11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5" fillId="0" borderId="11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2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left" wrapText="1"/>
    </xf>
    <xf numFmtId="0" fontId="0" fillId="0" borderId="16" xfId="0" applyBorder="1" applyAlignment="1">
      <alignment/>
    </xf>
  </cellXfs>
  <cellStyles count="48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rasts 2" xfId="49"/>
    <cellStyle name="Paskaidrojošs teksts" xfId="50"/>
    <cellStyle name="Pārbaudes šūna" xfId="51"/>
    <cellStyle name="Piezīme" xfId="52"/>
    <cellStyle name="Percent" xfId="53"/>
    <cellStyle name="Saistīta šūna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22.7109375" style="0" customWidth="1"/>
    <col min="2" max="2" width="13.421875" style="0" customWidth="1"/>
    <col min="3" max="3" width="11.421875" style="0" customWidth="1"/>
    <col min="6" max="6" width="10.57421875" style="0" bestFit="1" customWidth="1"/>
    <col min="9" max="9" width="9.57421875" style="0" bestFit="1" customWidth="1"/>
  </cols>
  <sheetData>
    <row r="1" spans="1:5" ht="12.75">
      <c r="A1" s="23" t="s">
        <v>89</v>
      </c>
      <c r="B1" s="23"/>
      <c r="C1" s="23"/>
      <c r="D1" s="23"/>
      <c r="E1" s="23"/>
    </row>
    <row r="2" spans="1:5" ht="12.75">
      <c r="A2" s="40"/>
      <c r="B2" s="40" t="s">
        <v>90</v>
      </c>
      <c r="C2" s="10"/>
      <c r="D2" s="10"/>
      <c r="E2" s="10"/>
    </row>
    <row r="3" spans="1:6" ht="12.75">
      <c r="A3" s="41"/>
      <c r="B3" s="41"/>
      <c r="C3" s="10"/>
      <c r="D3" s="10"/>
      <c r="E3" s="10"/>
      <c r="F3" s="20"/>
    </row>
    <row r="4" spans="1:10" ht="51">
      <c r="A4" s="39"/>
      <c r="B4" s="48" t="s">
        <v>59</v>
      </c>
      <c r="C4" s="48" t="s">
        <v>85</v>
      </c>
      <c r="D4" s="48" t="s">
        <v>83</v>
      </c>
      <c r="E4" s="48" t="s">
        <v>84</v>
      </c>
      <c r="F4" s="49" t="s">
        <v>86</v>
      </c>
      <c r="G4" s="46"/>
      <c r="H4" s="10"/>
      <c r="I4" s="10"/>
      <c r="J4" s="10"/>
    </row>
    <row r="5" spans="1:10" ht="12.75">
      <c r="A5" s="24" t="s">
        <v>60</v>
      </c>
      <c r="B5" s="24"/>
      <c r="C5" s="21"/>
      <c r="D5" s="21"/>
      <c r="E5" s="21"/>
      <c r="F5" s="21"/>
      <c r="G5" s="46"/>
      <c r="H5" s="10"/>
      <c r="I5" s="10"/>
      <c r="J5" s="10"/>
    </row>
    <row r="6" spans="1:10" ht="12.75">
      <c r="A6" s="21" t="s">
        <v>61</v>
      </c>
      <c r="B6" s="21"/>
      <c r="C6" s="21"/>
      <c r="D6" s="21"/>
      <c r="E6" s="21"/>
      <c r="F6" s="21"/>
      <c r="G6" s="46"/>
      <c r="H6" s="10"/>
      <c r="I6" s="10"/>
      <c r="J6" s="10"/>
    </row>
    <row r="7" spans="1:10" ht="12.75">
      <c r="A7" s="21" t="s">
        <v>62</v>
      </c>
      <c r="B7" s="21">
        <v>1</v>
      </c>
      <c r="C7" s="21">
        <v>509</v>
      </c>
      <c r="D7" s="22"/>
      <c r="E7" s="21"/>
      <c r="F7" s="21"/>
      <c r="G7" s="53"/>
      <c r="H7" s="10"/>
      <c r="I7" s="10"/>
      <c r="J7" s="10"/>
    </row>
    <row r="8" spans="1:10" ht="12.75">
      <c r="A8" s="21" t="s">
        <v>63</v>
      </c>
      <c r="B8" s="21">
        <v>1</v>
      </c>
      <c r="C8" s="21">
        <v>320</v>
      </c>
      <c r="D8" s="22"/>
      <c r="E8" s="21"/>
      <c r="F8" s="21"/>
      <c r="G8" s="40"/>
      <c r="H8" s="10"/>
      <c r="I8" s="10"/>
      <c r="J8" s="10"/>
    </row>
    <row r="9" spans="1:10" ht="12.75">
      <c r="A9" s="21" t="s">
        <v>64</v>
      </c>
      <c r="B9" s="21">
        <v>0.5</v>
      </c>
      <c r="C9" s="21">
        <v>214</v>
      </c>
      <c r="D9" s="22"/>
      <c r="E9" s="21"/>
      <c r="F9" s="21"/>
      <c r="G9" s="10"/>
      <c r="H9" s="10"/>
      <c r="I9" s="10"/>
      <c r="J9" s="10"/>
    </row>
    <row r="10" spans="1:10" ht="38.25">
      <c r="A10" s="42" t="s">
        <v>65</v>
      </c>
      <c r="B10" s="42"/>
      <c r="C10" s="24"/>
      <c r="D10" s="22"/>
      <c r="E10" s="24"/>
      <c r="F10" s="24"/>
      <c r="G10" s="40"/>
      <c r="H10" s="10"/>
      <c r="I10" s="10"/>
      <c r="J10" s="10"/>
    </row>
    <row r="11" spans="1:10" ht="12.75">
      <c r="A11" s="21" t="s">
        <v>66</v>
      </c>
      <c r="B11" s="21">
        <v>-1</v>
      </c>
      <c r="C11" s="21">
        <v>-407</v>
      </c>
      <c r="D11" s="22"/>
      <c r="E11" s="21"/>
      <c r="F11" s="21"/>
      <c r="G11" s="10"/>
      <c r="H11" s="10"/>
      <c r="I11" s="10"/>
      <c r="J11" s="10"/>
    </row>
    <row r="12" spans="1:10" ht="12.75">
      <c r="A12" s="21" t="s">
        <v>67</v>
      </c>
      <c r="B12" s="21">
        <v>-0.68</v>
      </c>
      <c r="C12" s="21">
        <v>-426</v>
      </c>
      <c r="D12" s="22"/>
      <c r="E12" s="21"/>
      <c r="F12" s="21"/>
      <c r="G12" s="10"/>
      <c r="H12" s="10"/>
      <c r="I12" s="10"/>
      <c r="J12" s="10"/>
    </row>
    <row r="13" spans="1:10" ht="12.75">
      <c r="A13" s="21" t="s">
        <v>68</v>
      </c>
      <c r="B13" s="24">
        <f>SUM(B7:B12)</f>
        <v>0.82</v>
      </c>
      <c r="C13" s="24">
        <f>SUM(C7:C12)</f>
        <v>210</v>
      </c>
      <c r="D13" s="24">
        <v>2282</v>
      </c>
      <c r="E13" s="24">
        <v>637</v>
      </c>
      <c r="F13" s="24">
        <f>D13+E13</f>
        <v>2919</v>
      </c>
      <c r="G13" s="54"/>
      <c r="H13" s="10"/>
      <c r="I13" s="10"/>
      <c r="J13" s="10"/>
    </row>
    <row r="14" spans="1:10" ht="12.75">
      <c r="A14" s="21"/>
      <c r="B14" s="21"/>
      <c r="C14" s="22"/>
      <c r="D14" s="22"/>
      <c r="E14" s="26"/>
      <c r="F14" s="24"/>
      <c r="G14" s="54"/>
      <c r="H14" s="10"/>
      <c r="I14" s="10"/>
      <c r="J14" s="10"/>
    </row>
    <row r="15" spans="1:10" ht="12.75">
      <c r="A15" s="24" t="s">
        <v>69</v>
      </c>
      <c r="B15" s="24"/>
      <c r="C15" s="22"/>
      <c r="D15" s="22"/>
      <c r="E15" s="26"/>
      <c r="F15" s="24"/>
      <c r="G15" s="54"/>
      <c r="H15" s="10"/>
      <c r="I15" s="10"/>
      <c r="J15" s="10"/>
    </row>
    <row r="16" spans="1:10" ht="12.75">
      <c r="A16" s="21" t="s">
        <v>66</v>
      </c>
      <c r="B16" s="21">
        <v>0.65</v>
      </c>
      <c r="C16" s="22">
        <v>265</v>
      </c>
      <c r="D16" s="22"/>
      <c r="E16" s="26"/>
      <c r="F16" s="24"/>
      <c r="G16" s="54"/>
      <c r="H16" s="10"/>
      <c r="I16" s="10"/>
      <c r="J16" s="10"/>
    </row>
    <row r="17" spans="1:10" ht="12.75">
      <c r="A17" s="21" t="s">
        <v>67</v>
      </c>
      <c r="B17" s="21">
        <v>0.15</v>
      </c>
      <c r="C17" s="22">
        <v>94</v>
      </c>
      <c r="D17" s="22"/>
      <c r="E17" s="26"/>
      <c r="F17" s="24"/>
      <c r="G17" s="54"/>
      <c r="H17" s="10"/>
      <c r="I17" s="10"/>
      <c r="J17" s="10"/>
    </row>
    <row r="18" spans="1:10" ht="12.75">
      <c r="A18" s="21" t="s">
        <v>68</v>
      </c>
      <c r="B18" s="24">
        <f>SUM(B16:B17)</f>
        <v>0.8</v>
      </c>
      <c r="C18" s="24">
        <f>SUM(C16:C17)</f>
        <v>359</v>
      </c>
      <c r="D18" s="24">
        <v>3902</v>
      </c>
      <c r="E18" s="24">
        <v>1089</v>
      </c>
      <c r="F18" s="24">
        <f>D18+E18</f>
        <v>4991</v>
      </c>
      <c r="G18" s="54"/>
      <c r="H18" s="10"/>
      <c r="I18" s="10"/>
      <c r="J18" s="10"/>
    </row>
    <row r="19" spans="1:10" ht="12.75">
      <c r="A19" s="21"/>
      <c r="B19" s="24"/>
      <c r="C19" s="22"/>
      <c r="D19" s="22"/>
      <c r="E19" s="26"/>
      <c r="F19" s="24"/>
      <c r="G19" s="54"/>
      <c r="H19" s="10"/>
      <c r="I19" s="10"/>
      <c r="J19" s="10"/>
    </row>
    <row r="20" spans="1:10" ht="12.75">
      <c r="A20" s="24" t="s">
        <v>70</v>
      </c>
      <c r="B20" s="24"/>
      <c r="C20" s="22"/>
      <c r="D20" s="22"/>
      <c r="E20" s="26"/>
      <c r="F20" s="24"/>
      <c r="G20" s="54"/>
      <c r="H20" s="10"/>
      <c r="I20" s="10"/>
      <c r="J20" s="10"/>
    </row>
    <row r="21" spans="1:10" ht="12.75">
      <c r="A21" s="21" t="s">
        <v>66</v>
      </c>
      <c r="B21" s="21">
        <v>0.35</v>
      </c>
      <c r="C21" s="22">
        <v>142</v>
      </c>
      <c r="D21" s="22"/>
      <c r="E21" s="26"/>
      <c r="F21" s="24"/>
      <c r="G21" s="54"/>
      <c r="H21" s="10"/>
      <c r="I21" s="10"/>
      <c r="J21" s="10"/>
    </row>
    <row r="22" spans="1:10" ht="12.75">
      <c r="A22" s="21" t="s">
        <v>67</v>
      </c>
      <c r="B22" s="21">
        <v>0.08</v>
      </c>
      <c r="C22" s="22">
        <v>50</v>
      </c>
      <c r="D22" s="22"/>
      <c r="E22" s="26"/>
      <c r="F22" s="24"/>
      <c r="G22" s="54"/>
      <c r="H22" s="10"/>
      <c r="I22" s="10"/>
      <c r="J22" s="10"/>
    </row>
    <row r="23" spans="1:10" ht="12.75">
      <c r="A23" s="43" t="s">
        <v>68</v>
      </c>
      <c r="B23" s="24">
        <f>SUM(B21:B22)</f>
        <v>0.43</v>
      </c>
      <c r="C23" s="24">
        <f>SUM(C21:C22)</f>
        <v>192</v>
      </c>
      <c r="D23" s="24">
        <v>2087</v>
      </c>
      <c r="E23" s="24">
        <v>582</v>
      </c>
      <c r="F23" s="24">
        <f>D23+E23</f>
        <v>2669</v>
      </c>
      <c r="G23" s="54"/>
      <c r="H23" s="10"/>
      <c r="I23" s="10"/>
      <c r="J23" s="10"/>
    </row>
    <row r="24" spans="1:10" ht="12.75">
      <c r="A24" s="21"/>
      <c r="B24" s="21"/>
      <c r="C24" s="22"/>
      <c r="D24" s="22"/>
      <c r="E24" s="26"/>
      <c r="F24" s="24"/>
      <c r="G24" s="54"/>
      <c r="H24" s="10"/>
      <c r="I24" s="10"/>
      <c r="J24" s="10"/>
    </row>
    <row r="25" spans="1:10" ht="12.75">
      <c r="A25" s="23" t="s">
        <v>71</v>
      </c>
      <c r="B25" s="23"/>
      <c r="C25" s="22"/>
      <c r="D25" s="22"/>
      <c r="E25" s="26"/>
      <c r="F25" s="24"/>
      <c r="G25" s="54"/>
      <c r="H25" s="10"/>
      <c r="I25" s="10"/>
      <c r="J25" s="10"/>
    </row>
    <row r="26" spans="1:10" ht="12.75">
      <c r="A26" s="21" t="s">
        <v>61</v>
      </c>
      <c r="B26" s="21"/>
      <c r="C26" s="22"/>
      <c r="D26" s="22"/>
      <c r="E26" s="26"/>
      <c r="F26" s="24"/>
      <c r="G26" s="54"/>
      <c r="H26" s="10"/>
      <c r="I26" s="10"/>
      <c r="J26" s="10"/>
    </row>
    <row r="27" spans="1:10" ht="12.75">
      <c r="A27" s="21" t="s">
        <v>72</v>
      </c>
      <c r="B27" s="21">
        <v>3</v>
      </c>
      <c r="C27" s="22">
        <v>1323</v>
      </c>
      <c r="D27" s="22"/>
      <c r="E27" s="26"/>
      <c r="F27" s="24"/>
      <c r="G27" s="54"/>
      <c r="H27" s="10"/>
      <c r="I27" s="10"/>
      <c r="J27" s="10"/>
    </row>
    <row r="28" spans="1:10" ht="12.75">
      <c r="A28" s="21" t="s">
        <v>73</v>
      </c>
      <c r="B28" s="21">
        <v>1</v>
      </c>
      <c r="C28" s="22">
        <v>441</v>
      </c>
      <c r="D28" s="22"/>
      <c r="E28" s="26"/>
      <c r="F28" s="24"/>
      <c r="G28" s="54"/>
      <c r="H28" s="10"/>
      <c r="I28" s="10"/>
      <c r="J28" s="10"/>
    </row>
    <row r="29" spans="1:10" ht="12.75">
      <c r="A29" s="21" t="s">
        <v>74</v>
      </c>
      <c r="B29" s="21">
        <v>1.3</v>
      </c>
      <c r="C29" s="22">
        <v>416</v>
      </c>
      <c r="D29" s="22"/>
      <c r="E29" s="26"/>
      <c r="F29" s="24"/>
      <c r="G29" s="54"/>
      <c r="H29" s="10"/>
      <c r="I29" s="10"/>
      <c r="J29" s="10"/>
    </row>
    <row r="30" spans="1:10" ht="12.75">
      <c r="A30" s="21" t="s">
        <v>75</v>
      </c>
      <c r="B30" s="21">
        <v>0.5</v>
      </c>
      <c r="C30" s="22">
        <v>168</v>
      </c>
      <c r="D30" s="22"/>
      <c r="E30" s="26"/>
      <c r="F30" s="24"/>
      <c r="G30" s="54"/>
      <c r="H30" s="10"/>
      <c r="I30" s="10"/>
      <c r="J30" s="10"/>
    </row>
    <row r="31" spans="1:10" ht="12.75">
      <c r="A31" s="21" t="s">
        <v>76</v>
      </c>
      <c r="B31" s="21">
        <v>0.5</v>
      </c>
      <c r="C31" s="22">
        <v>160</v>
      </c>
      <c r="D31" s="22"/>
      <c r="E31" s="26"/>
      <c r="F31" s="24"/>
      <c r="G31" s="54"/>
      <c r="H31" s="10"/>
      <c r="I31" s="10"/>
      <c r="J31" s="10"/>
    </row>
    <row r="32" spans="1:10" ht="12.75">
      <c r="A32" s="21" t="s">
        <v>77</v>
      </c>
      <c r="B32" s="21">
        <v>0.5</v>
      </c>
      <c r="C32" s="22">
        <v>213</v>
      </c>
      <c r="D32" s="22"/>
      <c r="E32" s="26"/>
      <c r="F32" s="24"/>
      <c r="G32" s="54"/>
      <c r="H32" s="10"/>
      <c r="I32" s="10"/>
      <c r="J32" s="10"/>
    </row>
    <row r="33" spans="1:10" ht="12.75">
      <c r="A33" s="21"/>
      <c r="B33" s="21"/>
      <c r="C33" s="22"/>
      <c r="D33" s="22"/>
      <c r="E33" s="26"/>
      <c r="F33" s="24"/>
      <c r="G33" s="54"/>
      <c r="H33" s="10"/>
      <c r="I33" s="10"/>
      <c r="J33" s="10"/>
    </row>
    <row r="34" spans="1:10" ht="12.75">
      <c r="A34" s="21" t="s">
        <v>67</v>
      </c>
      <c r="B34" s="21">
        <v>0.45</v>
      </c>
      <c r="C34" s="22">
        <v>282</v>
      </c>
      <c r="D34" s="22"/>
      <c r="E34" s="26"/>
      <c r="F34" s="24"/>
      <c r="G34" s="54"/>
      <c r="H34" s="10"/>
      <c r="I34" s="10"/>
      <c r="J34" s="10"/>
    </row>
    <row r="35" spans="1:10" ht="12.75">
      <c r="A35" s="21" t="s">
        <v>68</v>
      </c>
      <c r="B35" s="24">
        <f>SUM(B27:B34)</f>
        <v>7.25</v>
      </c>
      <c r="C35" s="24">
        <f>SUM(C27:C34)</f>
        <v>3003</v>
      </c>
      <c r="D35" s="24">
        <v>32637</v>
      </c>
      <c r="E35" s="24">
        <v>9111</v>
      </c>
      <c r="F35" s="24">
        <f>D35+E35</f>
        <v>41748</v>
      </c>
      <c r="G35" s="54"/>
      <c r="H35" s="10"/>
      <c r="I35" s="10"/>
      <c r="J35" s="10"/>
    </row>
    <row r="36" spans="1:10" ht="12.75">
      <c r="A36" s="21"/>
      <c r="B36" s="24"/>
      <c r="C36" s="22"/>
      <c r="D36" s="22"/>
      <c r="E36" s="44"/>
      <c r="F36" s="24"/>
      <c r="G36" s="54"/>
      <c r="H36" s="10"/>
      <c r="I36" s="10"/>
      <c r="J36" s="10"/>
    </row>
    <row r="37" spans="1:12" ht="12.75">
      <c r="A37" s="24" t="s">
        <v>19</v>
      </c>
      <c r="B37" s="24"/>
      <c r="C37" s="22"/>
      <c r="D37" s="22"/>
      <c r="E37" s="44"/>
      <c r="F37" s="24"/>
      <c r="G37" s="54"/>
      <c r="H37" s="10"/>
      <c r="I37" s="10"/>
      <c r="J37" s="10"/>
      <c r="L37" s="25"/>
    </row>
    <row r="38" spans="1:10" ht="12.75">
      <c r="A38" s="21" t="s">
        <v>62</v>
      </c>
      <c r="B38" s="26">
        <v>1</v>
      </c>
      <c r="C38" s="22">
        <v>509</v>
      </c>
      <c r="D38" s="22"/>
      <c r="E38" s="44"/>
      <c r="F38" s="24"/>
      <c r="G38" s="54"/>
      <c r="H38" s="10"/>
      <c r="I38" s="10"/>
      <c r="J38" s="10"/>
    </row>
    <row r="39" spans="1:10" ht="12.75">
      <c r="A39" s="21" t="s">
        <v>78</v>
      </c>
      <c r="B39" s="26">
        <v>1.8</v>
      </c>
      <c r="C39" s="22">
        <v>576</v>
      </c>
      <c r="D39" s="22"/>
      <c r="E39" s="44"/>
      <c r="F39" s="24"/>
      <c r="G39" s="54"/>
      <c r="H39" s="10"/>
      <c r="I39" s="10"/>
      <c r="J39" s="10"/>
    </row>
    <row r="40" spans="1:10" ht="12.75">
      <c r="A40" s="21" t="s">
        <v>75</v>
      </c>
      <c r="B40" s="21">
        <v>0.5</v>
      </c>
      <c r="C40" s="22">
        <v>168</v>
      </c>
      <c r="D40" s="22"/>
      <c r="E40" s="44"/>
      <c r="F40" s="24"/>
      <c r="G40" s="54"/>
      <c r="H40" s="10"/>
      <c r="I40" s="10"/>
      <c r="J40" s="10"/>
    </row>
    <row r="41" spans="1:10" ht="12.75">
      <c r="A41" s="21" t="s">
        <v>68</v>
      </c>
      <c r="B41" s="24">
        <f>SUM(B38:B40)</f>
        <v>3.3</v>
      </c>
      <c r="C41" s="24">
        <f>SUM(C38:C40)</f>
        <v>1253</v>
      </c>
      <c r="D41" s="24">
        <v>13618</v>
      </c>
      <c r="E41" s="24">
        <v>3802</v>
      </c>
      <c r="F41" s="24">
        <f>D41+E41</f>
        <v>17420</v>
      </c>
      <c r="G41" s="54"/>
      <c r="H41" s="10"/>
      <c r="I41" s="10"/>
      <c r="J41" s="10"/>
    </row>
    <row r="42" spans="1:10" ht="12.75">
      <c r="A42" s="21"/>
      <c r="B42" s="24"/>
      <c r="C42" s="22"/>
      <c r="D42" s="22"/>
      <c r="E42" s="44"/>
      <c r="F42" s="24"/>
      <c r="G42" s="54"/>
      <c r="H42" s="10"/>
      <c r="I42" s="10"/>
      <c r="J42" s="41"/>
    </row>
    <row r="43" spans="1:10" ht="12.75">
      <c r="A43" s="24" t="s">
        <v>20</v>
      </c>
      <c r="B43" s="24"/>
      <c r="C43" s="22"/>
      <c r="D43" s="22"/>
      <c r="E43" s="44"/>
      <c r="F43" s="24"/>
      <c r="G43" s="54"/>
      <c r="H43" s="10"/>
      <c r="I43" s="10"/>
      <c r="J43" s="10"/>
    </row>
    <row r="44" spans="1:10" ht="12.75">
      <c r="A44" s="21" t="s">
        <v>62</v>
      </c>
      <c r="B44" s="21">
        <v>1</v>
      </c>
      <c r="C44" s="22">
        <v>441</v>
      </c>
      <c r="D44" s="22"/>
      <c r="E44" s="44"/>
      <c r="F44" s="24"/>
      <c r="G44" s="54"/>
      <c r="H44" s="10"/>
      <c r="I44" s="10"/>
      <c r="J44" s="41"/>
    </row>
    <row r="45" spans="1:10" ht="12.75">
      <c r="A45" s="21" t="s">
        <v>79</v>
      </c>
      <c r="B45" s="26">
        <v>0.4</v>
      </c>
      <c r="C45" s="22">
        <v>128</v>
      </c>
      <c r="D45" s="22"/>
      <c r="E45" s="44"/>
      <c r="F45" s="24"/>
      <c r="G45" s="54"/>
      <c r="H45" s="10"/>
      <c r="I45" s="10"/>
      <c r="J45" s="10"/>
    </row>
    <row r="46" spans="1:10" ht="12.75">
      <c r="A46" s="21" t="s">
        <v>68</v>
      </c>
      <c r="B46" s="24">
        <f>SUM(B44:B45)</f>
        <v>1.4</v>
      </c>
      <c r="C46" s="24">
        <f>SUM(C44:C45)</f>
        <v>569</v>
      </c>
      <c r="D46" s="24">
        <v>6184</v>
      </c>
      <c r="E46" s="24">
        <v>1726</v>
      </c>
      <c r="F46" s="24">
        <f>D46+E46</f>
        <v>7910</v>
      </c>
      <c r="G46" s="54"/>
      <c r="H46" s="10"/>
      <c r="I46" s="10"/>
      <c r="J46" s="10"/>
    </row>
    <row r="47" spans="1:10" ht="12.75">
      <c r="A47" s="45" t="s">
        <v>80</v>
      </c>
      <c r="B47" s="24"/>
      <c r="C47" s="24">
        <f>C13+C18+C23+C35+C41+C46</f>
        <v>5586</v>
      </c>
      <c r="D47" s="24">
        <f>D13+D18+D23+D35+D41+D46</f>
        <v>60710</v>
      </c>
      <c r="E47" s="24">
        <f>E13+E18+E23+E35+E41+E46</f>
        <v>16947</v>
      </c>
      <c r="F47" s="24">
        <f>F13+F18+F23+F35+F41+F46</f>
        <v>77657</v>
      </c>
      <c r="G47" s="54"/>
      <c r="H47" s="10"/>
      <c r="I47" s="10"/>
      <c r="J47" s="10"/>
    </row>
    <row r="48" spans="1:10" ht="12.75">
      <c r="A48" s="41"/>
      <c r="B48" s="41"/>
      <c r="C48" s="20"/>
      <c r="D48" s="20"/>
      <c r="E48" s="20"/>
      <c r="F48" s="10"/>
      <c r="G48" s="54"/>
      <c r="H48" s="10"/>
      <c r="I48" s="10"/>
      <c r="J48" s="10"/>
    </row>
    <row r="49" spans="1:10" ht="12.75">
      <c r="A49" s="47" t="s">
        <v>81</v>
      </c>
      <c r="B49" s="41"/>
      <c r="C49" s="20"/>
      <c r="D49" s="20"/>
      <c r="E49" s="20"/>
      <c r="F49" s="10"/>
      <c r="G49" s="10"/>
      <c r="H49" s="10"/>
      <c r="I49" s="10"/>
      <c r="J49" s="10"/>
    </row>
    <row r="50" spans="1:6" ht="39.75" customHeight="1">
      <c r="A50" s="70"/>
      <c r="B50" s="71"/>
      <c r="C50" s="42" t="s">
        <v>88</v>
      </c>
      <c r="D50" s="51" t="s">
        <v>82</v>
      </c>
      <c r="E50" s="55"/>
      <c r="F50" s="10"/>
    </row>
    <row r="51" spans="1:9" ht="12.75">
      <c r="A51" s="26" t="s">
        <v>87</v>
      </c>
      <c r="B51" s="26"/>
      <c r="C51" s="26">
        <v>79520</v>
      </c>
      <c r="D51" s="50">
        <v>38785</v>
      </c>
      <c r="E51" s="47"/>
      <c r="F51" s="46"/>
      <c r="I51" s="58"/>
    </row>
    <row r="52" spans="1:9" ht="12.75">
      <c r="A52" s="70" t="s">
        <v>19</v>
      </c>
      <c r="B52" s="71"/>
      <c r="C52" s="26">
        <v>39444</v>
      </c>
      <c r="D52" s="50">
        <v>19238</v>
      </c>
      <c r="E52" s="47"/>
      <c r="F52" s="46"/>
      <c r="I52" s="58"/>
    </row>
    <row r="53" spans="1:9" ht="12.75">
      <c r="A53" s="26" t="s">
        <v>20</v>
      </c>
      <c r="B53" s="26"/>
      <c r="C53" s="26">
        <v>744</v>
      </c>
      <c r="D53" s="50">
        <v>363</v>
      </c>
      <c r="E53" s="47"/>
      <c r="F53" s="46"/>
      <c r="I53" s="25"/>
    </row>
    <row r="54" spans="1:9" ht="12.75">
      <c r="A54" s="72" t="s">
        <v>68</v>
      </c>
      <c r="B54" s="71"/>
      <c r="C54" s="24">
        <f>SUM(C51:C53)</f>
        <v>119708</v>
      </c>
      <c r="D54" s="24">
        <f>SUM(D51:D53)</f>
        <v>58386</v>
      </c>
      <c r="E54" s="56"/>
      <c r="F54" s="62"/>
      <c r="I54" s="25"/>
    </row>
    <row r="55" spans="1:10" ht="12.75">
      <c r="A55" s="20"/>
      <c r="B55" s="20"/>
      <c r="C55" s="20"/>
      <c r="D55" s="57"/>
      <c r="E55" s="47"/>
      <c r="F55" s="10"/>
      <c r="G55" s="20"/>
      <c r="H55" s="47"/>
      <c r="I55" s="47"/>
      <c r="J55" s="47"/>
    </row>
    <row r="56" spans="4:10" ht="12.75">
      <c r="D56" s="52"/>
      <c r="E56" s="38"/>
      <c r="F56" s="10"/>
      <c r="H56" s="20"/>
      <c r="I56" s="20"/>
      <c r="J56" s="20"/>
    </row>
    <row r="57" spans="1:9" s="10" customFormat="1" ht="12.75">
      <c r="A57" s="40"/>
      <c r="B57" s="40"/>
      <c r="C57" s="41"/>
      <c r="I57" s="41"/>
    </row>
    <row r="58" s="10" customFormat="1" ht="12.75"/>
    <row r="59" s="10" customFormat="1" ht="12.75"/>
    <row r="60" s="10" customFormat="1" ht="12.75"/>
  </sheetData>
  <sheetProtection/>
  <mergeCells count="3">
    <mergeCell ref="A52:B52"/>
    <mergeCell ref="A54:B54"/>
    <mergeCell ref="A50:B5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2"/>
  <sheetViews>
    <sheetView zoomScalePageLayoutView="0" workbookViewId="0" topLeftCell="A1">
      <selection activeCell="J19" sqref="J19"/>
    </sheetView>
  </sheetViews>
  <sheetFormatPr defaultColWidth="9.140625" defaultRowHeight="12.75"/>
  <cols>
    <col min="2" max="2" width="24.00390625" style="0" customWidth="1"/>
  </cols>
  <sheetData>
    <row r="2" spans="2:6" ht="12.75">
      <c r="B2" s="23" t="s">
        <v>93</v>
      </c>
      <c r="C2" s="23"/>
      <c r="D2" s="23"/>
      <c r="E2" s="23"/>
      <c r="F2" s="23"/>
    </row>
    <row r="4" ht="12.75">
      <c r="B4" t="s">
        <v>94</v>
      </c>
    </row>
    <row r="5" spans="3:4" ht="12.75">
      <c r="C5" s="20" t="s">
        <v>95</v>
      </c>
      <c r="D5" s="20" t="s">
        <v>96</v>
      </c>
    </row>
    <row r="6" spans="2:4" ht="12.75">
      <c r="B6" s="20" t="s">
        <v>97</v>
      </c>
      <c r="C6">
        <v>20252.6</v>
      </c>
      <c r="D6" s="25">
        <v>555</v>
      </c>
    </row>
    <row r="7" spans="2:4" ht="12.75">
      <c r="B7" s="20" t="s">
        <v>98</v>
      </c>
      <c r="C7">
        <v>2218.51</v>
      </c>
      <c r="D7" s="25">
        <v>61</v>
      </c>
    </row>
    <row r="8" spans="2:4" ht="12.75">
      <c r="B8" s="20" t="s">
        <v>99</v>
      </c>
      <c r="C8">
        <v>10883.85</v>
      </c>
      <c r="D8" s="25">
        <v>298</v>
      </c>
    </row>
    <row r="9" spans="2:4" ht="12.75">
      <c r="B9" s="23" t="s">
        <v>68</v>
      </c>
      <c r="C9" s="23">
        <f>SUM(C6:C8)</f>
        <v>33354.96</v>
      </c>
      <c r="D9" s="23">
        <f>SUM(D6:D8)</f>
        <v>914</v>
      </c>
    </row>
    <row r="12" spans="2:4" ht="12.75">
      <c r="B12" s="20" t="s">
        <v>19</v>
      </c>
      <c r="C12" s="20" t="s">
        <v>100</v>
      </c>
      <c r="D12" s="20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4"/>
  <sheetViews>
    <sheetView zoomScalePageLayoutView="0" workbookViewId="0" topLeftCell="A1">
      <selection activeCell="P1" sqref="P1:U4"/>
    </sheetView>
  </sheetViews>
  <sheetFormatPr defaultColWidth="9.140625" defaultRowHeight="12.75"/>
  <cols>
    <col min="1" max="1" width="12.28125" style="0" customWidth="1"/>
    <col min="2" max="2" width="44.7109375" style="0" customWidth="1"/>
    <col min="3" max="3" width="13.57421875" style="0" customWidth="1"/>
    <col min="4" max="4" width="12.140625" style="0" customWidth="1"/>
    <col min="5" max="5" width="11.28125" style="0" customWidth="1"/>
    <col min="6" max="21" width="9.140625" style="0" customWidth="1"/>
    <col min="22" max="23" width="9.140625" style="10" customWidth="1"/>
    <col min="24" max="24" width="10.57421875" style="10" customWidth="1"/>
    <col min="25" max="29" width="9.140625" style="10" customWidth="1"/>
  </cols>
  <sheetData>
    <row r="1" ht="12.75">
      <c r="Q1" t="s">
        <v>102</v>
      </c>
    </row>
    <row r="2" ht="12.75">
      <c r="Q2" t="s">
        <v>103</v>
      </c>
    </row>
    <row r="3" ht="12.75">
      <c r="Q3" t="s">
        <v>104</v>
      </c>
    </row>
    <row r="4" ht="15">
      <c r="B4" s="14" t="s">
        <v>51</v>
      </c>
    </row>
    <row r="5" spans="1:3" ht="12.75">
      <c r="A5" s="1"/>
      <c r="B5" s="3" t="s">
        <v>52</v>
      </c>
      <c r="C5" s="1"/>
    </row>
    <row r="6" spans="1:3" ht="12.75">
      <c r="A6" s="1"/>
      <c r="B6" s="3"/>
      <c r="C6" s="1"/>
    </row>
    <row r="7" spans="1:21" ht="52.5" customHeight="1">
      <c r="A7" s="30" t="s">
        <v>1</v>
      </c>
      <c r="B7" s="31" t="s">
        <v>0</v>
      </c>
      <c r="C7" s="29" t="s">
        <v>21</v>
      </c>
      <c r="D7" s="29" t="s">
        <v>22</v>
      </c>
      <c r="E7" s="29" t="s">
        <v>19</v>
      </c>
      <c r="F7" s="28" t="s">
        <v>20</v>
      </c>
      <c r="G7" s="29" t="s">
        <v>23</v>
      </c>
      <c r="H7" s="29" t="s">
        <v>24</v>
      </c>
      <c r="I7" s="29" t="s">
        <v>25</v>
      </c>
      <c r="J7" s="29" t="s">
        <v>26</v>
      </c>
      <c r="K7" s="29" t="s">
        <v>27</v>
      </c>
      <c r="L7" s="29" t="s">
        <v>28</v>
      </c>
      <c r="M7" s="29" t="s">
        <v>29</v>
      </c>
      <c r="N7" s="29" t="s">
        <v>30</v>
      </c>
      <c r="O7" s="29" t="s">
        <v>31</v>
      </c>
      <c r="P7" s="29" t="s">
        <v>32</v>
      </c>
      <c r="Q7" s="29" t="s">
        <v>33</v>
      </c>
      <c r="R7" s="29" t="s">
        <v>34</v>
      </c>
      <c r="S7" s="29" t="s">
        <v>35</v>
      </c>
      <c r="T7" s="32" t="s">
        <v>36</v>
      </c>
      <c r="U7" s="29" t="s">
        <v>37</v>
      </c>
    </row>
    <row r="8" spans="1:21" ht="22.5" customHeight="1">
      <c r="A8" s="11"/>
      <c r="B8" s="12" t="s">
        <v>53</v>
      </c>
      <c r="C8" s="27">
        <v>671</v>
      </c>
      <c r="D8" s="21">
        <v>321</v>
      </c>
      <c r="E8" s="21">
        <v>264</v>
      </c>
      <c r="F8" s="21">
        <v>106</v>
      </c>
      <c r="G8" s="21">
        <v>74</v>
      </c>
      <c r="H8" s="21">
        <v>85</v>
      </c>
      <c r="I8" s="21">
        <v>82</v>
      </c>
      <c r="J8" s="21">
        <v>83</v>
      </c>
      <c r="K8" s="21">
        <v>142</v>
      </c>
      <c r="L8" s="21">
        <v>44</v>
      </c>
      <c r="M8" s="21">
        <v>72</v>
      </c>
      <c r="N8" s="21">
        <v>177</v>
      </c>
      <c r="O8" s="21">
        <v>87</v>
      </c>
      <c r="P8" s="21">
        <v>52</v>
      </c>
      <c r="Q8" s="21">
        <v>40</v>
      </c>
      <c r="R8" s="21">
        <v>39</v>
      </c>
      <c r="S8" s="21">
        <v>36</v>
      </c>
      <c r="T8" s="21">
        <v>52</v>
      </c>
      <c r="U8" s="26">
        <f aca="true" t="shared" si="0" ref="U8:U29">C8+D8+E8+F8+G8+H8+I8+J8+K8+L8+M8+N8+O8+P8+Q8+R8+S8+T8</f>
        <v>2427</v>
      </c>
    </row>
    <row r="9" spans="1:21" ht="29.25" customHeight="1">
      <c r="A9" s="76" t="s">
        <v>92</v>
      </c>
      <c r="B9" s="77"/>
      <c r="C9" s="77"/>
      <c r="D9" s="77"/>
      <c r="E9" s="77"/>
      <c r="F9" s="77"/>
      <c r="U9" s="26">
        <f t="shared" si="0"/>
        <v>0</v>
      </c>
    </row>
    <row r="10" spans="1:21" ht="39.75" customHeight="1">
      <c r="A10" s="15">
        <v>1100</v>
      </c>
      <c r="B10" s="2" t="s">
        <v>50</v>
      </c>
      <c r="C10" s="5">
        <v>159544</v>
      </c>
      <c r="D10" s="5">
        <v>103170</v>
      </c>
      <c r="E10" s="21">
        <v>76296</v>
      </c>
      <c r="F10" s="21">
        <v>11280</v>
      </c>
      <c r="G10" s="21">
        <v>52168</v>
      </c>
      <c r="H10" s="21">
        <v>55040</v>
      </c>
      <c r="I10" s="21">
        <v>32624</v>
      </c>
      <c r="J10" s="21">
        <v>37353</v>
      </c>
      <c r="K10" s="21">
        <v>56932</v>
      </c>
      <c r="L10" s="21">
        <v>33964</v>
      </c>
      <c r="M10" s="21">
        <v>43531</v>
      </c>
      <c r="N10" s="21">
        <v>88565</v>
      </c>
      <c r="O10" s="21">
        <v>51306</v>
      </c>
      <c r="P10" s="21">
        <v>66224</v>
      </c>
      <c r="Q10" s="21">
        <v>53776</v>
      </c>
      <c r="R10" s="21">
        <v>35267</v>
      </c>
      <c r="S10" s="21">
        <v>41287</v>
      </c>
      <c r="T10" s="21">
        <v>31986</v>
      </c>
      <c r="U10" s="26">
        <f t="shared" si="0"/>
        <v>1030313</v>
      </c>
    </row>
    <row r="11" spans="1:21" ht="41.25" customHeight="1">
      <c r="A11" s="15">
        <v>1200</v>
      </c>
      <c r="B11" s="2" t="s">
        <v>15</v>
      </c>
      <c r="C11" s="5">
        <v>42629</v>
      </c>
      <c r="D11" s="5">
        <v>25002</v>
      </c>
      <c r="E11" s="21">
        <v>20357</v>
      </c>
      <c r="F11" s="21">
        <v>3001</v>
      </c>
      <c r="G11" s="21">
        <v>12306</v>
      </c>
      <c r="H11" s="21">
        <v>14769</v>
      </c>
      <c r="I11" s="21">
        <v>7897</v>
      </c>
      <c r="J11" s="21">
        <v>10273</v>
      </c>
      <c r="K11" s="21">
        <v>15536</v>
      </c>
      <c r="L11" s="21">
        <v>9117</v>
      </c>
      <c r="M11" s="21">
        <v>12517</v>
      </c>
      <c r="N11" s="21">
        <v>25355</v>
      </c>
      <c r="O11" s="21">
        <v>12103</v>
      </c>
      <c r="P11" s="21">
        <v>17059</v>
      </c>
      <c r="Q11" s="21">
        <v>12685</v>
      </c>
      <c r="R11" s="21">
        <v>8787</v>
      </c>
      <c r="S11" s="21">
        <v>10709</v>
      </c>
      <c r="T11" s="21">
        <v>7879</v>
      </c>
      <c r="U11" s="26">
        <f t="shared" si="0"/>
        <v>267981</v>
      </c>
    </row>
    <row r="12" spans="1:21" ht="57.75" customHeight="1">
      <c r="A12" s="15">
        <v>2100</v>
      </c>
      <c r="B12" s="2" t="s">
        <v>5</v>
      </c>
      <c r="C12" s="5">
        <v>204</v>
      </c>
      <c r="D12" s="5">
        <v>125</v>
      </c>
      <c r="E12" s="21">
        <v>41</v>
      </c>
      <c r="F12" s="21">
        <v>14</v>
      </c>
      <c r="G12" s="21"/>
      <c r="H12" s="21">
        <v>82</v>
      </c>
      <c r="I12" s="21"/>
      <c r="J12" s="21"/>
      <c r="K12" s="21">
        <v>168</v>
      </c>
      <c r="L12" s="21">
        <v>14</v>
      </c>
      <c r="M12" s="21"/>
      <c r="N12" s="21">
        <v>73</v>
      </c>
      <c r="O12" s="21"/>
      <c r="P12" s="21">
        <v>474</v>
      </c>
      <c r="Q12" s="21">
        <v>112</v>
      </c>
      <c r="R12" s="21">
        <v>71</v>
      </c>
      <c r="S12" s="21"/>
      <c r="T12" s="21"/>
      <c r="U12" s="26">
        <f t="shared" si="0"/>
        <v>1378</v>
      </c>
    </row>
    <row r="13" spans="1:24" ht="24.75" customHeight="1">
      <c r="A13" s="15">
        <v>2200</v>
      </c>
      <c r="B13" s="2" t="s">
        <v>16</v>
      </c>
      <c r="C13" s="5">
        <f>C14+C15+C16+C17+C18+C19</f>
        <v>92987</v>
      </c>
      <c r="D13" s="5">
        <f aca="true" t="shared" si="1" ref="D13:T13">D14+D15+D16+D17+D18+D19</f>
        <v>86876</v>
      </c>
      <c r="E13" s="5">
        <f t="shared" si="1"/>
        <v>70540</v>
      </c>
      <c r="F13" s="5">
        <f t="shared" si="1"/>
        <v>296</v>
      </c>
      <c r="G13" s="5">
        <f t="shared" si="1"/>
        <v>41655</v>
      </c>
      <c r="H13" s="5">
        <f t="shared" si="1"/>
        <v>50149</v>
      </c>
      <c r="I13" s="5">
        <f t="shared" si="1"/>
        <v>13268</v>
      </c>
      <c r="J13" s="5">
        <f t="shared" si="1"/>
        <v>22651</v>
      </c>
      <c r="K13" s="5">
        <f t="shared" si="1"/>
        <v>55675</v>
      </c>
      <c r="L13" s="5">
        <f t="shared" si="1"/>
        <v>17635</v>
      </c>
      <c r="M13" s="5">
        <f t="shared" si="1"/>
        <v>42915</v>
      </c>
      <c r="N13" s="5">
        <f t="shared" si="1"/>
        <v>22174</v>
      </c>
      <c r="O13" s="5">
        <f t="shared" si="1"/>
        <v>20684</v>
      </c>
      <c r="P13" s="5">
        <f t="shared" si="1"/>
        <v>20112</v>
      </c>
      <c r="Q13" s="5">
        <f t="shared" si="1"/>
        <v>15330</v>
      </c>
      <c r="R13" s="5">
        <f t="shared" si="1"/>
        <v>30474</v>
      </c>
      <c r="S13" s="5">
        <f t="shared" si="1"/>
        <v>7188</v>
      </c>
      <c r="T13" s="5">
        <f t="shared" si="1"/>
        <v>16069</v>
      </c>
      <c r="U13" s="26">
        <f t="shared" si="0"/>
        <v>626678</v>
      </c>
      <c r="X13" s="46"/>
    </row>
    <row r="14" spans="1:30" ht="18.75" customHeight="1">
      <c r="A14" s="16">
        <v>2210</v>
      </c>
      <c r="B14" s="4" t="s">
        <v>2</v>
      </c>
      <c r="C14" s="5">
        <v>4318</v>
      </c>
      <c r="D14" s="5">
        <v>2140</v>
      </c>
      <c r="E14" s="21">
        <v>4007</v>
      </c>
      <c r="F14" s="21">
        <v>230</v>
      </c>
      <c r="G14" s="21">
        <v>1110</v>
      </c>
      <c r="H14" s="21">
        <v>1328</v>
      </c>
      <c r="I14" s="21">
        <v>735</v>
      </c>
      <c r="J14" s="21">
        <v>449</v>
      </c>
      <c r="K14" s="21">
        <v>1395</v>
      </c>
      <c r="L14" s="21">
        <v>1594</v>
      </c>
      <c r="M14" s="21">
        <v>1662</v>
      </c>
      <c r="N14" s="21">
        <v>2002</v>
      </c>
      <c r="O14" s="21">
        <v>1412</v>
      </c>
      <c r="P14" s="21">
        <v>1603</v>
      </c>
      <c r="Q14" s="21">
        <v>642</v>
      </c>
      <c r="R14" s="21">
        <v>1247</v>
      </c>
      <c r="S14" s="21">
        <v>1234</v>
      </c>
      <c r="T14" s="21">
        <v>1405</v>
      </c>
      <c r="U14" s="26">
        <f t="shared" si="0"/>
        <v>28513</v>
      </c>
      <c r="X14" s="46"/>
      <c r="Y14" s="46"/>
      <c r="Z14" s="46"/>
      <c r="AA14" s="46"/>
      <c r="AC14" s="46"/>
      <c r="AD14" s="25"/>
    </row>
    <row r="15" spans="1:30" ht="21" customHeight="1">
      <c r="A15" s="16">
        <v>2220</v>
      </c>
      <c r="B15" s="4" t="s">
        <v>3</v>
      </c>
      <c r="C15" s="5">
        <v>58554</v>
      </c>
      <c r="D15" s="5">
        <v>53398</v>
      </c>
      <c r="E15" s="21">
        <v>46582</v>
      </c>
      <c r="F15" s="21"/>
      <c r="G15" s="21">
        <v>35653</v>
      </c>
      <c r="H15" s="21">
        <v>43020</v>
      </c>
      <c r="I15" s="21">
        <v>7707</v>
      </c>
      <c r="J15" s="21">
        <v>7136</v>
      </c>
      <c r="K15" s="21">
        <v>27846</v>
      </c>
      <c r="L15" s="21">
        <v>6054</v>
      </c>
      <c r="M15" s="21">
        <v>28624</v>
      </c>
      <c r="N15" s="21">
        <v>13384</v>
      </c>
      <c r="O15" s="21">
        <v>8964</v>
      </c>
      <c r="P15" s="21">
        <v>10700</v>
      </c>
      <c r="Q15" s="21">
        <v>5344</v>
      </c>
      <c r="R15" s="21">
        <v>23645</v>
      </c>
      <c r="S15" s="21">
        <v>4106</v>
      </c>
      <c r="T15" s="21">
        <v>6914</v>
      </c>
      <c r="U15" s="26">
        <f t="shared" si="0"/>
        <v>387631</v>
      </c>
      <c r="X15" s="46"/>
      <c r="Y15" s="46"/>
      <c r="Z15" s="46"/>
      <c r="AA15" s="46"/>
      <c r="AC15" s="46"/>
      <c r="AD15" s="25"/>
    </row>
    <row r="16" spans="1:30" ht="27" customHeight="1">
      <c r="A16" s="16">
        <v>2230</v>
      </c>
      <c r="B16" s="4" t="s">
        <v>4</v>
      </c>
      <c r="C16" s="5">
        <v>3342</v>
      </c>
      <c r="D16" s="5">
        <v>3994</v>
      </c>
      <c r="E16" s="21">
        <v>1913</v>
      </c>
      <c r="F16" s="21">
        <v>28</v>
      </c>
      <c r="G16" s="21">
        <v>871</v>
      </c>
      <c r="H16" s="21">
        <v>3056</v>
      </c>
      <c r="I16" s="21">
        <v>1048</v>
      </c>
      <c r="J16" s="21">
        <v>1521</v>
      </c>
      <c r="K16" s="21">
        <v>1627</v>
      </c>
      <c r="L16" s="21">
        <v>1092</v>
      </c>
      <c r="M16" s="21">
        <v>1966</v>
      </c>
      <c r="N16" s="21">
        <v>3142</v>
      </c>
      <c r="O16" s="21">
        <v>308</v>
      </c>
      <c r="P16" s="21">
        <v>1452</v>
      </c>
      <c r="Q16" s="21">
        <v>1328</v>
      </c>
      <c r="R16" s="21">
        <v>1617</v>
      </c>
      <c r="S16" s="21">
        <v>374</v>
      </c>
      <c r="T16" s="21">
        <v>2937</v>
      </c>
      <c r="U16" s="26">
        <f t="shared" si="0"/>
        <v>31616</v>
      </c>
      <c r="X16" s="46"/>
      <c r="Y16" s="46"/>
      <c r="Z16" s="46"/>
      <c r="AA16" s="46"/>
      <c r="AC16" s="46"/>
      <c r="AD16" s="25"/>
    </row>
    <row r="17" spans="1:30" ht="27" customHeight="1">
      <c r="A17" s="16">
        <v>2240</v>
      </c>
      <c r="B17" s="4" t="s">
        <v>8</v>
      </c>
      <c r="C17" s="5">
        <v>25395</v>
      </c>
      <c r="D17" s="5">
        <v>25654</v>
      </c>
      <c r="E17" s="21">
        <v>5069</v>
      </c>
      <c r="F17" s="21">
        <v>38</v>
      </c>
      <c r="G17" s="21">
        <v>3608</v>
      </c>
      <c r="H17" s="21">
        <v>2283</v>
      </c>
      <c r="I17" s="21">
        <v>3381</v>
      </c>
      <c r="J17" s="21">
        <v>13287</v>
      </c>
      <c r="K17" s="21">
        <v>24248</v>
      </c>
      <c r="L17" s="21">
        <v>8218</v>
      </c>
      <c r="M17" s="21">
        <v>10073</v>
      </c>
      <c r="N17" s="21">
        <v>3342</v>
      </c>
      <c r="O17" s="21">
        <v>9587</v>
      </c>
      <c r="P17" s="21">
        <v>5944</v>
      </c>
      <c r="Q17" s="21">
        <v>5879</v>
      </c>
      <c r="R17" s="21">
        <v>3552</v>
      </c>
      <c r="S17" s="21">
        <v>770</v>
      </c>
      <c r="T17" s="21">
        <v>4389</v>
      </c>
      <c r="U17" s="26">
        <f t="shared" si="0"/>
        <v>154717</v>
      </c>
      <c r="X17" s="46"/>
      <c r="Y17" s="46"/>
      <c r="Z17" s="46"/>
      <c r="AA17" s="46"/>
      <c r="AC17" s="46"/>
      <c r="AD17" s="25"/>
    </row>
    <row r="18" spans="1:30" ht="17.25" customHeight="1">
      <c r="A18" s="16">
        <v>2250</v>
      </c>
      <c r="B18" s="4" t="s">
        <v>6</v>
      </c>
      <c r="C18" s="5"/>
      <c r="D18" s="5"/>
      <c r="E18" s="21"/>
      <c r="F18" s="21"/>
      <c r="G18" s="21">
        <v>413</v>
      </c>
      <c r="H18" s="21">
        <v>448</v>
      </c>
      <c r="I18" s="21">
        <v>397</v>
      </c>
      <c r="J18" s="21">
        <v>157</v>
      </c>
      <c r="K18" s="21">
        <v>465</v>
      </c>
      <c r="L18" s="21">
        <v>501</v>
      </c>
      <c r="M18" s="21"/>
      <c r="N18" s="21"/>
      <c r="O18" s="21">
        <v>413</v>
      </c>
      <c r="P18" s="21">
        <v>413</v>
      </c>
      <c r="Q18" s="21">
        <v>2137</v>
      </c>
      <c r="R18" s="21">
        <v>413</v>
      </c>
      <c r="S18" s="21">
        <v>270</v>
      </c>
      <c r="T18" s="21">
        <v>424</v>
      </c>
      <c r="U18" s="26">
        <f t="shared" si="0"/>
        <v>6451</v>
      </c>
      <c r="X18" s="46"/>
      <c r="Y18" s="46"/>
      <c r="Z18" s="46"/>
      <c r="AA18" s="46"/>
      <c r="AC18" s="46"/>
      <c r="AD18" s="25"/>
    </row>
    <row r="19" spans="1:30" ht="27" customHeight="1">
      <c r="A19" s="16">
        <v>2260</v>
      </c>
      <c r="B19" s="4" t="s">
        <v>7</v>
      </c>
      <c r="C19" s="5">
        <v>1378</v>
      </c>
      <c r="D19" s="5">
        <v>1690</v>
      </c>
      <c r="E19" s="21">
        <v>12969</v>
      </c>
      <c r="F19" s="21"/>
      <c r="G19" s="21"/>
      <c r="H19" s="21">
        <v>14</v>
      </c>
      <c r="I19" s="21"/>
      <c r="J19" s="21">
        <v>101</v>
      </c>
      <c r="K19" s="21">
        <v>94</v>
      </c>
      <c r="L19" s="21">
        <v>176</v>
      </c>
      <c r="M19" s="21">
        <v>590</v>
      </c>
      <c r="N19" s="21">
        <v>304</v>
      </c>
      <c r="O19" s="21"/>
      <c r="P19" s="21"/>
      <c r="Q19" s="21"/>
      <c r="R19" s="21"/>
      <c r="S19" s="21">
        <v>434</v>
      </c>
      <c r="T19" s="21"/>
      <c r="U19" s="26">
        <f t="shared" si="0"/>
        <v>17750</v>
      </c>
      <c r="X19" s="46"/>
      <c r="Y19" s="46"/>
      <c r="Z19" s="46"/>
      <c r="AA19" s="46"/>
      <c r="AC19" s="46"/>
      <c r="AD19" s="25"/>
    </row>
    <row r="20" spans="1:30" ht="32.25" customHeight="1">
      <c r="A20" s="15">
        <v>2300</v>
      </c>
      <c r="B20" s="2" t="s">
        <v>17</v>
      </c>
      <c r="C20" s="5">
        <f>C21+C22+C23+C24+C25+C27+C26</f>
        <v>32166</v>
      </c>
      <c r="D20" s="5">
        <f aca="true" t="shared" si="2" ref="D20:T20">D21+D22+D23+D24+D25+D27+D26</f>
        <v>31912</v>
      </c>
      <c r="E20" s="5">
        <f t="shared" si="2"/>
        <v>28645</v>
      </c>
      <c r="F20" s="5">
        <f t="shared" si="2"/>
        <v>749</v>
      </c>
      <c r="G20" s="5">
        <f t="shared" si="2"/>
        <v>7694</v>
      </c>
      <c r="H20" s="5">
        <f t="shared" si="2"/>
        <v>10972</v>
      </c>
      <c r="I20" s="5">
        <f t="shared" si="2"/>
        <v>9399</v>
      </c>
      <c r="J20" s="5">
        <f t="shared" si="2"/>
        <v>7336</v>
      </c>
      <c r="K20" s="5">
        <f t="shared" si="2"/>
        <v>15322</v>
      </c>
      <c r="L20" s="5">
        <f t="shared" si="2"/>
        <v>3511</v>
      </c>
      <c r="M20" s="5">
        <f t="shared" si="2"/>
        <v>12219</v>
      </c>
      <c r="N20" s="5">
        <f t="shared" si="2"/>
        <v>42429</v>
      </c>
      <c r="O20" s="5">
        <f t="shared" si="2"/>
        <v>24150</v>
      </c>
      <c r="P20" s="5">
        <f t="shared" si="2"/>
        <v>17155</v>
      </c>
      <c r="Q20" s="5">
        <f t="shared" si="2"/>
        <v>9303</v>
      </c>
      <c r="R20" s="5">
        <f t="shared" si="2"/>
        <v>7041</v>
      </c>
      <c r="S20" s="5">
        <f t="shared" si="2"/>
        <v>7590</v>
      </c>
      <c r="T20" s="5">
        <f t="shared" si="2"/>
        <v>11540</v>
      </c>
      <c r="U20" s="26">
        <f t="shared" si="0"/>
        <v>279133</v>
      </c>
      <c r="V20" s="36"/>
      <c r="X20" s="46"/>
      <c r="Y20" s="46"/>
      <c r="Z20" s="46"/>
      <c r="AA20" s="46"/>
      <c r="AC20" s="46"/>
      <c r="AD20" s="25"/>
    </row>
    <row r="21" spans="1:30" ht="15.75" customHeight="1">
      <c r="A21" s="18">
        <v>2310</v>
      </c>
      <c r="B21" s="4" t="s">
        <v>9</v>
      </c>
      <c r="C21" s="5">
        <v>11697</v>
      </c>
      <c r="D21" s="5">
        <v>8094</v>
      </c>
      <c r="E21" s="21">
        <v>7111</v>
      </c>
      <c r="F21" s="21">
        <v>675</v>
      </c>
      <c r="G21" s="21">
        <v>1087</v>
      </c>
      <c r="H21" s="21">
        <v>2193</v>
      </c>
      <c r="I21" s="21">
        <v>4751</v>
      </c>
      <c r="J21" s="21">
        <v>3416</v>
      </c>
      <c r="K21" s="21">
        <v>4775</v>
      </c>
      <c r="L21" s="21">
        <v>2012</v>
      </c>
      <c r="M21" s="21">
        <v>567</v>
      </c>
      <c r="N21" s="21">
        <v>5002</v>
      </c>
      <c r="O21" s="21">
        <v>2764</v>
      </c>
      <c r="P21" s="21">
        <v>7617</v>
      </c>
      <c r="Q21" s="21">
        <v>3955</v>
      </c>
      <c r="R21" s="21">
        <v>1367</v>
      </c>
      <c r="S21" s="21">
        <v>1658</v>
      </c>
      <c r="T21" s="21">
        <v>1671</v>
      </c>
      <c r="U21" s="26">
        <f t="shared" si="0"/>
        <v>70412</v>
      </c>
      <c r="X21" s="46"/>
      <c r="Y21" s="46"/>
      <c r="Z21" s="46"/>
      <c r="AA21" s="46"/>
      <c r="AC21" s="46"/>
      <c r="AD21" s="25"/>
    </row>
    <row r="22" spans="1:30" ht="27.75" customHeight="1">
      <c r="A22" s="18">
        <v>2320</v>
      </c>
      <c r="B22" s="4" t="s">
        <v>10</v>
      </c>
      <c r="C22" s="5"/>
      <c r="D22" s="5"/>
      <c r="E22" s="21"/>
      <c r="F22" s="21"/>
      <c r="G22" s="21">
        <v>723</v>
      </c>
      <c r="H22" s="21"/>
      <c r="I22" s="21"/>
      <c r="J22" s="21"/>
      <c r="K22" s="21">
        <v>1984</v>
      </c>
      <c r="L22" s="21"/>
      <c r="M22" s="21">
        <v>6755</v>
      </c>
      <c r="N22" s="21">
        <v>15919</v>
      </c>
      <c r="O22" s="21">
        <v>15847</v>
      </c>
      <c r="P22" s="21">
        <v>4651</v>
      </c>
      <c r="Q22" s="21"/>
      <c r="R22" s="21">
        <v>782</v>
      </c>
      <c r="S22" s="21">
        <v>2342</v>
      </c>
      <c r="T22" s="21">
        <v>6881</v>
      </c>
      <c r="U22" s="26">
        <f t="shared" si="0"/>
        <v>55884</v>
      </c>
      <c r="X22" s="46"/>
      <c r="Y22" s="46"/>
      <c r="Z22" s="46"/>
      <c r="AA22" s="46"/>
      <c r="AC22" s="46"/>
      <c r="AD22" s="25"/>
    </row>
    <row r="23" spans="1:30" ht="20.25" customHeight="1">
      <c r="A23" s="18">
        <v>2340</v>
      </c>
      <c r="B23" s="4" t="s">
        <v>11</v>
      </c>
      <c r="C23" s="5">
        <v>109</v>
      </c>
      <c r="D23" s="5">
        <v>48</v>
      </c>
      <c r="E23" s="21">
        <v>27</v>
      </c>
      <c r="F23" s="21"/>
      <c r="G23" s="21"/>
      <c r="H23" s="21">
        <v>60</v>
      </c>
      <c r="I23" s="21">
        <v>16</v>
      </c>
      <c r="J23" s="21"/>
      <c r="K23" s="21"/>
      <c r="L23" s="21">
        <v>35</v>
      </c>
      <c r="M23" s="21"/>
      <c r="N23" s="21">
        <v>170</v>
      </c>
      <c r="O23" s="21"/>
      <c r="P23" s="21"/>
      <c r="Q23" s="21">
        <v>214</v>
      </c>
      <c r="R23" s="21">
        <v>42</v>
      </c>
      <c r="S23" s="21"/>
      <c r="T23" s="21"/>
      <c r="U23" s="26">
        <f t="shared" si="0"/>
        <v>721</v>
      </c>
      <c r="X23" s="46"/>
      <c r="Y23" s="46"/>
      <c r="Z23" s="46"/>
      <c r="AA23" s="46"/>
      <c r="AC23" s="46"/>
      <c r="AD23" s="25"/>
    </row>
    <row r="24" spans="1:30" ht="20.25" customHeight="1">
      <c r="A24" s="18">
        <v>2350</v>
      </c>
      <c r="B24" s="4" t="s">
        <v>12</v>
      </c>
      <c r="C24" s="5">
        <v>14032</v>
      </c>
      <c r="D24" s="5">
        <v>19695</v>
      </c>
      <c r="E24" s="21">
        <v>15692</v>
      </c>
      <c r="F24" s="21">
        <v>47</v>
      </c>
      <c r="G24" s="21">
        <v>3301</v>
      </c>
      <c r="H24" s="21">
        <v>5625</v>
      </c>
      <c r="I24" s="21">
        <v>4237</v>
      </c>
      <c r="J24" s="21">
        <v>3672</v>
      </c>
      <c r="K24" s="21">
        <v>7521</v>
      </c>
      <c r="L24" s="21">
        <v>492</v>
      </c>
      <c r="M24" s="21">
        <v>3035</v>
      </c>
      <c r="N24" s="21">
        <v>8293</v>
      </c>
      <c r="O24" s="21">
        <v>5009</v>
      </c>
      <c r="P24" s="21">
        <v>4511</v>
      </c>
      <c r="Q24" s="21">
        <v>3441</v>
      </c>
      <c r="R24" s="21">
        <v>4622</v>
      </c>
      <c r="S24" s="21">
        <v>3590</v>
      </c>
      <c r="T24" s="21">
        <v>2449</v>
      </c>
      <c r="U24" s="26">
        <f t="shared" si="0"/>
        <v>109264</v>
      </c>
      <c r="X24" s="46"/>
      <c r="Y24" s="46"/>
      <c r="Z24" s="46"/>
      <c r="AA24" s="46"/>
      <c r="AC24" s="46"/>
      <c r="AD24" s="25"/>
    </row>
    <row r="25" spans="1:30" ht="38.25" customHeight="1">
      <c r="A25" s="18">
        <v>2360</v>
      </c>
      <c r="B25" s="4" t="s">
        <v>13</v>
      </c>
      <c r="C25" s="5">
        <v>1500</v>
      </c>
      <c r="D25" s="5">
        <v>588</v>
      </c>
      <c r="E25" s="21">
        <v>3496</v>
      </c>
      <c r="F25" s="21"/>
      <c r="G25" s="21"/>
      <c r="H25" s="21">
        <v>1035</v>
      </c>
      <c r="I25" s="21"/>
      <c r="J25" s="21">
        <v>248</v>
      </c>
      <c r="K25" s="21">
        <v>97</v>
      </c>
      <c r="L25" s="21">
        <v>159</v>
      </c>
      <c r="M25" s="21">
        <v>1027</v>
      </c>
      <c r="N25" s="21">
        <v>13045</v>
      </c>
      <c r="O25" s="21"/>
      <c r="P25" s="21"/>
      <c r="Q25" s="21"/>
      <c r="R25" s="21"/>
      <c r="S25" s="21"/>
      <c r="T25" s="21"/>
      <c r="U25" s="26">
        <f t="shared" si="0"/>
        <v>21195</v>
      </c>
      <c r="X25" s="46"/>
      <c r="Y25" s="46"/>
      <c r="Z25" s="46"/>
      <c r="AA25" s="46"/>
      <c r="AC25" s="46"/>
      <c r="AD25" s="25"/>
    </row>
    <row r="26" spans="1:30" s="52" customFormat="1" ht="24" customHeight="1" hidden="1">
      <c r="A26" s="64"/>
      <c r="B26" s="60"/>
      <c r="C26" s="65"/>
      <c r="D26" s="65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26">
        <f t="shared" si="0"/>
        <v>0</v>
      </c>
      <c r="V26" s="38"/>
      <c r="W26" s="38"/>
      <c r="X26" s="67"/>
      <c r="Y26" s="67"/>
      <c r="Z26" s="67"/>
      <c r="AA26" s="67"/>
      <c r="AB26" s="38"/>
      <c r="AC26" s="67"/>
      <c r="AD26" s="68"/>
    </row>
    <row r="27" spans="1:30" ht="20.25" customHeight="1">
      <c r="A27" s="18">
        <v>2370</v>
      </c>
      <c r="B27" s="60" t="s">
        <v>57</v>
      </c>
      <c r="C27" s="5">
        <v>4828</v>
      </c>
      <c r="D27" s="5">
        <v>3487</v>
      </c>
      <c r="E27" s="21">
        <v>2319</v>
      </c>
      <c r="F27" s="21">
        <v>27</v>
      </c>
      <c r="G27" s="21">
        <v>2583</v>
      </c>
      <c r="H27" s="21">
        <v>2059</v>
      </c>
      <c r="I27" s="21">
        <v>395</v>
      </c>
      <c r="J27" s="21"/>
      <c r="K27" s="21">
        <v>945</v>
      </c>
      <c r="L27" s="21">
        <v>813</v>
      </c>
      <c r="M27" s="21">
        <v>835</v>
      </c>
      <c r="N27" s="21"/>
      <c r="O27" s="21">
        <v>530</v>
      </c>
      <c r="P27" s="21">
        <v>376</v>
      </c>
      <c r="Q27" s="21">
        <v>1693</v>
      </c>
      <c r="R27" s="21">
        <v>228</v>
      </c>
      <c r="S27" s="21">
        <v>0</v>
      </c>
      <c r="T27" s="21">
        <v>539</v>
      </c>
      <c r="U27" s="26">
        <f t="shared" si="0"/>
        <v>21657</v>
      </c>
      <c r="X27" s="46"/>
      <c r="Y27" s="46"/>
      <c r="Z27" s="46"/>
      <c r="AA27" s="46"/>
      <c r="AC27" s="46"/>
      <c r="AD27" s="25"/>
    </row>
    <row r="28" spans="1:27" ht="21.75" customHeight="1">
      <c r="A28" s="17">
        <v>2400</v>
      </c>
      <c r="B28" s="2" t="s">
        <v>14</v>
      </c>
      <c r="C28" s="5"/>
      <c r="D28" s="5"/>
      <c r="E28" s="21"/>
      <c r="F28" s="21"/>
      <c r="G28" s="21"/>
      <c r="H28" s="21"/>
      <c r="I28" s="21"/>
      <c r="J28" s="21">
        <v>357</v>
      </c>
      <c r="K28" s="21"/>
      <c r="L28" s="21">
        <v>142</v>
      </c>
      <c r="M28" s="21"/>
      <c r="N28" s="21"/>
      <c r="O28" s="21">
        <v>159</v>
      </c>
      <c r="P28" s="21">
        <v>266</v>
      </c>
      <c r="Q28" s="21">
        <v>33</v>
      </c>
      <c r="R28" s="21"/>
      <c r="S28" s="21"/>
      <c r="T28" s="21">
        <v>232</v>
      </c>
      <c r="U28" s="26">
        <f t="shared" si="0"/>
        <v>1189</v>
      </c>
      <c r="X28" s="46"/>
      <c r="Y28" s="46"/>
      <c r="Z28" s="46"/>
      <c r="AA28" s="46"/>
    </row>
    <row r="29" spans="1:27" ht="18.75" customHeight="1">
      <c r="A29" s="17">
        <v>5233</v>
      </c>
      <c r="B29" s="61" t="s">
        <v>58</v>
      </c>
      <c r="C29" s="5">
        <v>2496</v>
      </c>
      <c r="D29" s="5">
        <v>1141</v>
      </c>
      <c r="E29" s="21">
        <v>902</v>
      </c>
      <c r="F29" s="21">
        <v>1170</v>
      </c>
      <c r="G29" s="21">
        <v>2172</v>
      </c>
      <c r="H29" s="21">
        <v>2920</v>
      </c>
      <c r="I29" s="21">
        <v>1248</v>
      </c>
      <c r="J29" s="21"/>
      <c r="K29" s="21">
        <v>1376</v>
      </c>
      <c r="L29" s="21">
        <v>974</v>
      </c>
      <c r="M29" s="21">
        <v>1635</v>
      </c>
      <c r="N29" s="21">
        <v>2070</v>
      </c>
      <c r="O29" s="21">
        <v>564</v>
      </c>
      <c r="P29" s="21">
        <v>841</v>
      </c>
      <c r="Q29" s="21"/>
      <c r="R29" s="21">
        <v>307</v>
      </c>
      <c r="S29" s="21">
        <v>352</v>
      </c>
      <c r="T29" s="21">
        <v>1299</v>
      </c>
      <c r="U29" s="26">
        <f t="shared" si="0"/>
        <v>21467</v>
      </c>
      <c r="X29" s="46"/>
      <c r="Y29" s="46"/>
      <c r="Z29" s="46"/>
      <c r="AA29" s="46"/>
    </row>
    <row r="30" spans="1:25" ht="18" customHeight="1">
      <c r="A30" s="73" t="s">
        <v>18</v>
      </c>
      <c r="B30" s="74"/>
      <c r="C30" s="6">
        <f aca="true" t="shared" si="3" ref="C30:U30">C10+C11+C12+C13+C20+C28+C29</f>
        <v>330026</v>
      </c>
      <c r="D30" s="6">
        <f t="shared" si="3"/>
        <v>248226</v>
      </c>
      <c r="E30" s="6">
        <f t="shared" si="3"/>
        <v>196781</v>
      </c>
      <c r="F30" s="6">
        <f t="shared" si="3"/>
        <v>16510</v>
      </c>
      <c r="G30" s="6">
        <f t="shared" si="3"/>
        <v>115995</v>
      </c>
      <c r="H30" s="6">
        <f t="shared" si="3"/>
        <v>133932</v>
      </c>
      <c r="I30" s="6">
        <f t="shared" si="3"/>
        <v>64436</v>
      </c>
      <c r="J30" s="6">
        <f t="shared" si="3"/>
        <v>77970</v>
      </c>
      <c r="K30" s="6">
        <f t="shared" si="3"/>
        <v>145009</v>
      </c>
      <c r="L30" s="6">
        <f t="shared" si="3"/>
        <v>65357</v>
      </c>
      <c r="M30" s="6">
        <f t="shared" si="3"/>
        <v>112817</v>
      </c>
      <c r="N30" s="6">
        <f t="shared" si="3"/>
        <v>180666</v>
      </c>
      <c r="O30" s="6">
        <f t="shared" si="3"/>
        <v>108966</v>
      </c>
      <c r="P30" s="6">
        <f t="shared" si="3"/>
        <v>122131</v>
      </c>
      <c r="Q30" s="6">
        <f t="shared" si="3"/>
        <v>91239</v>
      </c>
      <c r="R30" s="6">
        <f t="shared" si="3"/>
        <v>81947</v>
      </c>
      <c r="S30" s="6">
        <f t="shared" si="3"/>
        <v>67126</v>
      </c>
      <c r="T30" s="6">
        <f t="shared" si="3"/>
        <v>69005</v>
      </c>
      <c r="U30" s="6">
        <f t="shared" si="3"/>
        <v>2228139</v>
      </c>
      <c r="V30" s="59"/>
      <c r="W30" s="59"/>
      <c r="X30" s="59"/>
      <c r="Y30" s="46"/>
    </row>
    <row r="31" spans="1:25" ht="24.75" customHeight="1">
      <c r="A31" s="73" t="s">
        <v>47</v>
      </c>
      <c r="B31" s="75"/>
      <c r="C31" s="7">
        <f aca="true" t="shared" si="4" ref="C31:U31">C30/C8/12</f>
        <v>40.98683556880278</v>
      </c>
      <c r="D31" s="7">
        <f t="shared" si="4"/>
        <v>64.44080996884735</v>
      </c>
      <c r="E31" s="7">
        <f t="shared" si="4"/>
        <v>62.11521464646464</v>
      </c>
      <c r="F31" s="7">
        <f t="shared" si="4"/>
        <v>12.979559748427674</v>
      </c>
      <c r="G31" s="7">
        <f t="shared" si="4"/>
        <v>130.625</v>
      </c>
      <c r="H31" s="7">
        <f t="shared" si="4"/>
        <v>131.30588235294118</v>
      </c>
      <c r="I31" s="7">
        <f t="shared" si="4"/>
        <v>65.48373983739837</v>
      </c>
      <c r="J31" s="7">
        <f t="shared" si="4"/>
        <v>78.28313253012048</v>
      </c>
      <c r="K31" s="7">
        <f t="shared" si="4"/>
        <v>85.09917840375587</v>
      </c>
      <c r="L31" s="7">
        <f t="shared" si="4"/>
        <v>123.78219696969698</v>
      </c>
      <c r="M31" s="7">
        <f t="shared" si="4"/>
        <v>130.5752314814815</v>
      </c>
      <c r="N31" s="7">
        <f t="shared" si="4"/>
        <v>85.05932203389831</v>
      </c>
      <c r="O31" s="7">
        <f t="shared" si="4"/>
        <v>104.37356321839081</v>
      </c>
      <c r="P31" s="7">
        <f t="shared" si="4"/>
        <v>195.72275641025644</v>
      </c>
      <c r="Q31" s="7">
        <f t="shared" si="4"/>
        <v>190.08124999999998</v>
      </c>
      <c r="R31" s="7">
        <f t="shared" si="4"/>
        <v>175.10042735042737</v>
      </c>
      <c r="S31" s="7">
        <f t="shared" si="4"/>
        <v>155.38425925925927</v>
      </c>
      <c r="T31" s="7">
        <f t="shared" si="4"/>
        <v>110.5849358974359</v>
      </c>
      <c r="U31" s="7">
        <f t="shared" si="4"/>
        <v>76.50525339925834</v>
      </c>
      <c r="X31" s="46"/>
      <c r="Y31" s="46"/>
    </row>
    <row r="32" spans="1:21" ht="19.5" customHeight="1">
      <c r="A32" s="8"/>
      <c r="B32" s="13"/>
      <c r="C32" s="9"/>
      <c r="K32" s="10"/>
      <c r="L32" s="38"/>
      <c r="M32" s="38"/>
      <c r="N32" s="38"/>
      <c r="O32" s="38"/>
      <c r="P32" s="38"/>
      <c r="Q32" s="38"/>
      <c r="R32" s="38"/>
      <c r="S32" s="38"/>
      <c r="T32" s="38"/>
      <c r="U32" s="38"/>
    </row>
    <row r="33" spans="3:21" ht="12.75">
      <c r="C33" s="34"/>
      <c r="D33" s="34"/>
      <c r="E33" s="34"/>
      <c r="F33" s="34"/>
      <c r="G33" s="34"/>
      <c r="H33" s="34"/>
      <c r="I33" s="34"/>
      <c r="J33" s="34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</row>
    <row r="34" spans="3:27" ht="12.75"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63"/>
      <c r="O34" s="63"/>
      <c r="P34" s="63"/>
      <c r="Q34" s="63"/>
      <c r="R34" s="63"/>
      <c r="S34" s="63"/>
      <c r="T34" s="63"/>
      <c r="U34" s="63"/>
      <c r="V34" s="38"/>
      <c r="W34" s="38"/>
      <c r="X34" s="38"/>
      <c r="Y34" s="38"/>
      <c r="Z34" s="38"/>
      <c r="AA34" s="38"/>
    </row>
  </sheetData>
  <sheetProtection/>
  <mergeCells count="3">
    <mergeCell ref="A30:B30"/>
    <mergeCell ref="A31:B31"/>
    <mergeCell ref="A9:F9"/>
  </mergeCells>
  <printOptions/>
  <pageMargins left="0.7480314960629921" right="0.15748031496062992" top="1.1811023622047245" bottom="0.5905511811023623" header="0.5118110236220472" footer="0.5118110236220472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zoomScalePageLayoutView="0" workbookViewId="0" topLeftCell="A1">
      <selection activeCell="P1" sqref="P1:T3"/>
    </sheetView>
  </sheetViews>
  <sheetFormatPr defaultColWidth="9.140625" defaultRowHeight="12.75"/>
  <cols>
    <col min="1" max="1" width="12.28125" style="0" customWidth="1"/>
    <col min="2" max="2" width="44.7109375" style="0" customWidth="1"/>
    <col min="3" max="3" width="13.28125" style="0" customWidth="1"/>
    <col min="4" max="4" width="12.57421875" style="0" customWidth="1"/>
    <col min="5" max="5" width="10.57421875" style="0" customWidth="1"/>
    <col min="6" max="20" width="9.140625" style="0" customWidth="1"/>
  </cols>
  <sheetData>
    <row r="1" ht="12.75">
      <c r="P1" t="s">
        <v>102</v>
      </c>
    </row>
    <row r="2" ht="12.75">
      <c r="P2" t="s">
        <v>103</v>
      </c>
    </row>
    <row r="3" ht="12.75">
      <c r="P3" t="s">
        <v>104</v>
      </c>
    </row>
    <row r="4" ht="15">
      <c r="B4" s="14" t="s">
        <v>54</v>
      </c>
    </row>
    <row r="5" ht="12.75">
      <c r="B5" s="3" t="s">
        <v>52</v>
      </c>
    </row>
    <row r="6" spans="1:3" ht="12.75">
      <c r="A6" s="1"/>
      <c r="B6" s="3"/>
      <c r="C6" s="1"/>
    </row>
    <row r="7" spans="1:20" ht="55.5" customHeight="1">
      <c r="A7" s="30" t="s">
        <v>1</v>
      </c>
      <c r="B7" s="31" t="s">
        <v>0</v>
      </c>
      <c r="C7" s="33" t="s">
        <v>38</v>
      </c>
      <c r="D7" s="33" t="s">
        <v>39</v>
      </c>
      <c r="E7" s="33" t="s">
        <v>40</v>
      </c>
      <c r="F7" s="33" t="s">
        <v>41</v>
      </c>
      <c r="G7" s="33" t="s">
        <v>42</v>
      </c>
      <c r="H7" s="33" t="s">
        <v>43</v>
      </c>
      <c r="I7" s="33" t="s">
        <v>44</v>
      </c>
      <c r="J7" s="33" t="s">
        <v>45</v>
      </c>
      <c r="K7" s="33" t="s">
        <v>28</v>
      </c>
      <c r="L7" s="33" t="s">
        <v>29</v>
      </c>
      <c r="M7" s="33" t="s">
        <v>49</v>
      </c>
      <c r="N7" s="33" t="s">
        <v>46</v>
      </c>
      <c r="O7" s="33" t="s">
        <v>32</v>
      </c>
      <c r="P7" s="29" t="s">
        <v>33</v>
      </c>
      <c r="Q7" s="33" t="s">
        <v>34</v>
      </c>
      <c r="R7" s="33" t="s">
        <v>35</v>
      </c>
      <c r="S7" s="33" t="s">
        <v>36</v>
      </c>
      <c r="T7" s="33" t="s">
        <v>37</v>
      </c>
    </row>
    <row r="8" spans="1:20" ht="22.5" customHeight="1">
      <c r="A8" s="11"/>
      <c r="B8" s="12" t="s">
        <v>55</v>
      </c>
      <c r="C8" s="27">
        <v>57</v>
      </c>
      <c r="D8" s="21">
        <v>138</v>
      </c>
      <c r="E8" s="21">
        <v>146</v>
      </c>
      <c r="F8" s="21">
        <v>22</v>
      </c>
      <c r="G8" s="21">
        <v>21</v>
      </c>
      <c r="H8" s="21">
        <v>37</v>
      </c>
      <c r="I8" s="21">
        <v>21</v>
      </c>
      <c r="J8" s="21">
        <v>44</v>
      </c>
      <c r="K8" s="21">
        <v>13</v>
      </c>
      <c r="L8" s="21">
        <v>26</v>
      </c>
      <c r="M8" s="21">
        <v>27</v>
      </c>
      <c r="N8" s="21">
        <v>66</v>
      </c>
      <c r="O8" s="21">
        <v>22</v>
      </c>
      <c r="P8" s="21">
        <v>22</v>
      </c>
      <c r="Q8" s="21">
        <v>14</v>
      </c>
      <c r="R8" s="21">
        <v>6</v>
      </c>
      <c r="S8" s="21">
        <v>11</v>
      </c>
      <c r="T8" s="26">
        <f aca="true" t="shared" si="0" ref="T8:T29">C8+D8+E8+F8+G8+H8+I8+J8+K8+L8+M8+N8+O8+P8+Q8+R8+S8</f>
        <v>693</v>
      </c>
    </row>
    <row r="9" spans="1:20" ht="26.25" customHeight="1">
      <c r="A9" s="79" t="s">
        <v>91</v>
      </c>
      <c r="B9" s="80"/>
      <c r="C9" s="80"/>
      <c r="D9" s="80"/>
      <c r="E9" s="80"/>
      <c r="F9" s="80"/>
      <c r="T9" s="26">
        <f t="shared" si="0"/>
        <v>0</v>
      </c>
    </row>
    <row r="10" spans="1:20" ht="39.75" customHeight="1">
      <c r="A10" s="15">
        <v>1100</v>
      </c>
      <c r="B10" s="2" t="s">
        <v>50</v>
      </c>
      <c r="C10" s="22">
        <v>69393</v>
      </c>
      <c r="D10" s="22">
        <v>142148</v>
      </c>
      <c r="E10" s="21">
        <v>169519</v>
      </c>
      <c r="F10" s="21">
        <v>34136</v>
      </c>
      <c r="G10" s="21">
        <v>24441</v>
      </c>
      <c r="H10" s="21">
        <v>81733</v>
      </c>
      <c r="I10" s="21">
        <v>21414</v>
      </c>
      <c r="J10" s="21">
        <v>57031</v>
      </c>
      <c r="K10" s="21">
        <v>24037</v>
      </c>
      <c r="L10" s="21">
        <v>35313</v>
      </c>
      <c r="M10" s="21">
        <v>35726</v>
      </c>
      <c r="N10" s="21">
        <v>83688</v>
      </c>
      <c r="O10" s="21">
        <v>21425</v>
      </c>
      <c r="P10" s="21">
        <v>15092</v>
      </c>
      <c r="Q10" s="21">
        <v>23663</v>
      </c>
      <c r="R10" s="21">
        <v>7660</v>
      </c>
      <c r="S10" s="21">
        <v>11474</v>
      </c>
      <c r="T10" s="26">
        <f t="shared" si="0"/>
        <v>857893</v>
      </c>
    </row>
    <row r="11" spans="1:20" ht="41.25" customHeight="1">
      <c r="A11" s="15">
        <v>1200</v>
      </c>
      <c r="B11" s="2" t="s">
        <v>15</v>
      </c>
      <c r="C11" s="22">
        <v>18215</v>
      </c>
      <c r="D11" s="22">
        <v>38399</v>
      </c>
      <c r="E11" s="21">
        <v>45828</v>
      </c>
      <c r="F11" s="21">
        <v>8053</v>
      </c>
      <c r="G11" s="21">
        <v>5766</v>
      </c>
      <c r="H11" s="21">
        <v>19280</v>
      </c>
      <c r="I11" s="21">
        <v>5647</v>
      </c>
      <c r="J11" s="21">
        <v>15529</v>
      </c>
      <c r="K11" s="21">
        <v>5577</v>
      </c>
      <c r="L11" s="21">
        <v>11737</v>
      </c>
      <c r="M11" s="21">
        <v>8675</v>
      </c>
      <c r="N11" s="21">
        <v>25608</v>
      </c>
      <c r="O11" s="21">
        <v>5365</v>
      </c>
      <c r="P11" s="21">
        <v>3560</v>
      </c>
      <c r="Q11" s="21">
        <v>6516</v>
      </c>
      <c r="R11" s="21">
        <v>1814</v>
      </c>
      <c r="S11" s="21">
        <v>2807</v>
      </c>
      <c r="T11" s="26">
        <f t="shared" si="0"/>
        <v>228376</v>
      </c>
    </row>
    <row r="12" spans="1:20" ht="56.25" customHeight="1">
      <c r="A12" s="15">
        <v>2100</v>
      </c>
      <c r="B12" s="2" t="s">
        <v>5</v>
      </c>
      <c r="C12" s="22"/>
      <c r="D12" s="22"/>
      <c r="E12" s="21">
        <v>37</v>
      </c>
      <c r="F12" s="21"/>
      <c r="G12" s="21"/>
      <c r="H12" s="21"/>
      <c r="I12" s="21">
        <v>13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6">
        <f t="shared" si="0"/>
        <v>50</v>
      </c>
    </row>
    <row r="13" spans="1:20" ht="28.5" customHeight="1">
      <c r="A13" s="15">
        <v>2200</v>
      </c>
      <c r="B13" s="2" t="s">
        <v>16</v>
      </c>
      <c r="C13" s="5">
        <f>C14+C15+C16+C17+C18+C19</f>
        <v>13396</v>
      </c>
      <c r="D13" s="5">
        <f aca="true" t="shared" si="1" ref="D13:S13">D14+D15+D16+D17+D18+D19</f>
        <v>28541</v>
      </c>
      <c r="E13" s="5">
        <f t="shared" si="1"/>
        <v>46823</v>
      </c>
      <c r="F13" s="5">
        <f t="shared" si="1"/>
        <v>5401</v>
      </c>
      <c r="G13" s="5">
        <f t="shared" si="1"/>
        <v>5267</v>
      </c>
      <c r="H13" s="5">
        <f t="shared" si="1"/>
        <v>14967</v>
      </c>
      <c r="I13" s="5">
        <f t="shared" si="1"/>
        <v>4679</v>
      </c>
      <c r="J13" s="5">
        <f t="shared" si="1"/>
        <v>11396</v>
      </c>
      <c r="K13" s="5">
        <f t="shared" si="1"/>
        <v>5408</v>
      </c>
      <c r="L13" s="5">
        <f t="shared" si="1"/>
        <v>11145</v>
      </c>
      <c r="M13" s="5">
        <f t="shared" si="1"/>
        <v>5081</v>
      </c>
      <c r="N13" s="5">
        <f t="shared" si="1"/>
        <v>12402</v>
      </c>
      <c r="O13" s="5">
        <f t="shared" si="1"/>
        <v>2129</v>
      </c>
      <c r="P13" s="5">
        <f t="shared" si="1"/>
        <v>5101</v>
      </c>
      <c r="Q13" s="5">
        <f t="shared" si="1"/>
        <v>7686</v>
      </c>
      <c r="R13" s="5">
        <f t="shared" si="1"/>
        <v>1080</v>
      </c>
      <c r="S13" s="5">
        <f t="shared" si="1"/>
        <v>3466</v>
      </c>
      <c r="T13" s="26">
        <f t="shared" si="0"/>
        <v>183968</v>
      </c>
    </row>
    <row r="14" spans="1:20" ht="18.75" customHeight="1">
      <c r="A14" s="16">
        <v>2210</v>
      </c>
      <c r="B14" s="4" t="s">
        <v>2</v>
      </c>
      <c r="C14" s="22">
        <v>458</v>
      </c>
      <c r="D14" s="22">
        <v>593</v>
      </c>
      <c r="E14" s="21">
        <v>778</v>
      </c>
      <c r="F14" s="21">
        <v>144</v>
      </c>
      <c r="G14" s="21">
        <v>407</v>
      </c>
      <c r="H14" s="21">
        <v>284</v>
      </c>
      <c r="I14" s="21">
        <v>200</v>
      </c>
      <c r="J14" s="22">
        <v>556</v>
      </c>
      <c r="K14" s="21">
        <v>174</v>
      </c>
      <c r="L14" s="21">
        <v>392</v>
      </c>
      <c r="M14" s="21">
        <v>236</v>
      </c>
      <c r="N14" s="21">
        <v>72</v>
      </c>
      <c r="O14" s="21"/>
      <c r="P14" s="21">
        <v>314</v>
      </c>
      <c r="Q14" s="21">
        <v>167</v>
      </c>
      <c r="R14" s="21">
        <v>206</v>
      </c>
      <c r="S14" s="21">
        <v>69</v>
      </c>
      <c r="T14" s="26">
        <f t="shared" si="0"/>
        <v>5050</v>
      </c>
    </row>
    <row r="15" spans="1:20" ht="21" customHeight="1">
      <c r="A15" s="16">
        <v>2220</v>
      </c>
      <c r="B15" s="4" t="s">
        <v>3</v>
      </c>
      <c r="C15" s="22">
        <v>6565</v>
      </c>
      <c r="D15" s="22">
        <v>23076</v>
      </c>
      <c r="E15" s="21">
        <v>40895</v>
      </c>
      <c r="F15" s="21">
        <v>4632</v>
      </c>
      <c r="G15" s="21">
        <v>3218</v>
      </c>
      <c r="H15" s="21">
        <v>12928</v>
      </c>
      <c r="I15" s="21">
        <v>3617</v>
      </c>
      <c r="J15" s="22">
        <v>7217</v>
      </c>
      <c r="K15" s="21">
        <v>3992</v>
      </c>
      <c r="L15" s="21">
        <v>10138</v>
      </c>
      <c r="M15" s="21">
        <v>2400</v>
      </c>
      <c r="N15" s="21">
        <v>6388</v>
      </c>
      <c r="O15" s="21">
        <v>1776</v>
      </c>
      <c r="P15" s="22">
        <v>2981</v>
      </c>
      <c r="Q15" s="21">
        <v>5630</v>
      </c>
      <c r="R15" s="21">
        <v>684</v>
      </c>
      <c r="S15" s="21">
        <v>408</v>
      </c>
      <c r="T15" s="26">
        <f t="shared" si="0"/>
        <v>136545</v>
      </c>
    </row>
    <row r="16" spans="1:20" ht="27" customHeight="1">
      <c r="A16" s="16">
        <v>2230</v>
      </c>
      <c r="B16" s="4" t="s">
        <v>4</v>
      </c>
      <c r="C16" s="22">
        <v>179</v>
      </c>
      <c r="D16" s="22">
        <v>576</v>
      </c>
      <c r="E16" s="21">
        <v>537</v>
      </c>
      <c r="F16" s="21">
        <v>130</v>
      </c>
      <c r="G16" s="21">
        <v>197</v>
      </c>
      <c r="H16" s="21">
        <v>156</v>
      </c>
      <c r="I16" s="21">
        <v>5</v>
      </c>
      <c r="J16" s="22">
        <v>309</v>
      </c>
      <c r="K16" s="21">
        <v>158</v>
      </c>
      <c r="L16" s="21">
        <v>102</v>
      </c>
      <c r="M16" s="21">
        <v>300</v>
      </c>
      <c r="N16" s="21">
        <v>252</v>
      </c>
      <c r="O16" s="21">
        <v>53</v>
      </c>
      <c r="P16" s="22">
        <v>764</v>
      </c>
      <c r="Q16" s="21">
        <v>57</v>
      </c>
      <c r="R16" s="21">
        <v>62</v>
      </c>
      <c r="S16" s="21">
        <v>45</v>
      </c>
      <c r="T16" s="26">
        <f t="shared" si="0"/>
        <v>3882</v>
      </c>
    </row>
    <row r="17" spans="1:20" ht="27" customHeight="1">
      <c r="A17" s="16">
        <v>2240</v>
      </c>
      <c r="B17" s="4" t="s">
        <v>8</v>
      </c>
      <c r="C17" s="22">
        <v>4018</v>
      </c>
      <c r="D17" s="22">
        <v>3933</v>
      </c>
      <c r="E17" s="21">
        <v>4236</v>
      </c>
      <c r="F17" s="21">
        <v>495</v>
      </c>
      <c r="G17" s="21">
        <v>1434</v>
      </c>
      <c r="H17" s="21">
        <v>1599</v>
      </c>
      <c r="I17" s="21">
        <v>572</v>
      </c>
      <c r="J17" s="22">
        <v>3314</v>
      </c>
      <c r="K17" s="21">
        <v>811</v>
      </c>
      <c r="L17" s="21">
        <v>178</v>
      </c>
      <c r="M17" s="21">
        <v>2029</v>
      </c>
      <c r="N17" s="21">
        <v>5690</v>
      </c>
      <c r="O17" s="21">
        <v>300</v>
      </c>
      <c r="P17" s="22">
        <v>559</v>
      </c>
      <c r="Q17" s="21">
        <v>1832</v>
      </c>
      <c r="R17" s="21">
        <v>128</v>
      </c>
      <c r="S17" s="21">
        <v>2944</v>
      </c>
      <c r="T17" s="26">
        <f t="shared" si="0"/>
        <v>34072</v>
      </c>
    </row>
    <row r="18" spans="1:20" ht="17.25" customHeight="1">
      <c r="A18" s="16">
        <v>2250</v>
      </c>
      <c r="B18" s="4" t="s">
        <v>6</v>
      </c>
      <c r="C18" s="22">
        <v>50</v>
      </c>
      <c r="D18" s="22">
        <v>59</v>
      </c>
      <c r="E18" s="21"/>
      <c r="F18" s="21"/>
      <c r="G18" s="21">
        <v>11</v>
      </c>
      <c r="H18" s="21"/>
      <c r="I18" s="21"/>
      <c r="J18" s="22"/>
      <c r="K18" s="21">
        <v>212</v>
      </c>
      <c r="L18" s="21"/>
      <c r="M18" s="21"/>
      <c r="N18" s="21"/>
      <c r="O18" s="21"/>
      <c r="P18" s="22">
        <v>483</v>
      </c>
      <c r="Q18" s="21"/>
      <c r="R18" s="21"/>
      <c r="S18" s="21"/>
      <c r="T18" s="26">
        <f t="shared" si="0"/>
        <v>815</v>
      </c>
    </row>
    <row r="19" spans="1:20" ht="27" customHeight="1">
      <c r="A19" s="16">
        <v>2260</v>
      </c>
      <c r="B19" s="4" t="s">
        <v>7</v>
      </c>
      <c r="C19" s="22">
        <v>2126</v>
      </c>
      <c r="D19" s="22">
        <v>304</v>
      </c>
      <c r="E19" s="21">
        <v>377</v>
      </c>
      <c r="F19" s="21"/>
      <c r="G19" s="21"/>
      <c r="H19" s="21"/>
      <c r="I19" s="21">
        <v>285</v>
      </c>
      <c r="J19" s="22"/>
      <c r="K19" s="21">
        <v>61</v>
      </c>
      <c r="L19" s="21">
        <v>335</v>
      </c>
      <c r="M19" s="21">
        <v>116</v>
      </c>
      <c r="N19" s="21"/>
      <c r="O19" s="21"/>
      <c r="P19" s="22"/>
      <c r="Q19" s="21"/>
      <c r="R19" s="21"/>
      <c r="S19" s="21"/>
      <c r="T19" s="26">
        <f t="shared" si="0"/>
        <v>3604</v>
      </c>
    </row>
    <row r="20" spans="1:21" ht="38.25" customHeight="1">
      <c r="A20" s="15">
        <v>2300</v>
      </c>
      <c r="B20" s="2" t="s">
        <v>17</v>
      </c>
      <c r="C20" s="5">
        <f>C21+C22+C23+C24+C25+C27+C26</f>
        <v>4646</v>
      </c>
      <c r="D20" s="5">
        <f aca="true" t="shared" si="2" ref="D20:S20">D21+D22+D23+D24+D25+D27+D26</f>
        <v>7361</v>
      </c>
      <c r="E20" s="5">
        <f t="shared" si="2"/>
        <v>10991</v>
      </c>
      <c r="F20" s="5">
        <f t="shared" si="2"/>
        <v>1759</v>
      </c>
      <c r="G20" s="5">
        <f t="shared" si="2"/>
        <v>1851</v>
      </c>
      <c r="H20" s="5">
        <f t="shared" si="2"/>
        <v>3697</v>
      </c>
      <c r="I20" s="5">
        <f t="shared" si="2"/>
        <v>740</v>
      </c>
      <c r="J20" s="5">
        <f t="shared" si="2"/>
        <v>4428</v>
      </c>
      <c r="K20" s="5">
        <f t="shared" si="2"/>
        <v>1464</v>
      </c>
      <c r="L20" s="5">
        <f t="shared" si="2"/>
        <v>2544</v>
      </c>
      <c r="M20" s="5">
        <f t="shared" si="2"/>
        <v>4760</v>
      </c>
      <c r="N20" s="5">
        <f t="shared" si="2"/>
        <v>11879</v>
      </c>
      <c r="O20" s="5">
        <f t="shared" si="2"/>
        <v>1238</v>
      </c>
      <c r="P20" s="5">
        <f t="shared" si="2"/>
        <v>2026</v>
      </c>
      <c r="Q20" s="5">
        <f t="shared" si="2"/>
        <v>1552</v>
      </c>
      <c r="R20" s="5">
        <f t="shared" si="2"/>
        <v>1265</v>
      </c>
      <c r="S20" s="5">
        <f t="shared" si="2"/>
        <v>2577</v>
      </c>
      <c r="T20" s="26">
        <f t="shared" si="0"/>
        <v>64778</v>
      </c>
      <c r="U20" s="36"/>
    </row>
    <row r="21" spans="1:21" ht="15.75" customHeight="1">
      <c r="A21" s="18">
        <v>2310</v>
      </c>
      <c r="B21" s="4" t="s">
        <v>9</v>
      </c>
      <c r="C21" s="22">
        <v>919</v>
      </c>
      <c r="D21" s="22">
        <v>1655</v>
      </c>
      <c r="E21" s="21">
        <v>3641</v>
      </c>
      <c r="F21" s="21">
        <v>947</v>
      </c>
      <c r="G21" s="21">
        <v>1103</v>
      </c>
      <c r="H21" s="21">
        <v>1519</v>
      </c>
      <c r="I21" s="21">
        <v>139</v>
      </c>
      <c r="J21" s="22">
        <v>1659</v>
      </c>
      <c r="K21" s="21">
        <v>1133</v>
      </c>
      <c r="L21" s="21">
        <v>864</v>
      </c>
      <c r="M21" s="21">
        <v>610</v>
      </c>
      <c r="N21" s="21">
        <v>1836</v>
      </c>
      <c r="O21" s="21">
        <v>138</v>
      </c>
      <c r="P21" s="22">
        <v>553</v>
      </c>
      <c r="Q21" s="21">
        <v>331</v>
      </c>
      <c r="R21" s="21">
        <v>277</v>
      </c>
      <c r="S21" s="21">
        <v>362</v>
      </c>
      <c r="T21" s="26">
        <f t="shared" si="0"/>
        <v>17686</v>
      </c>
      <c r="U21" s="10"/>
    </row>
    <row r="22" spans="1:20" ht="27.75" customHeight="1">
      <c r="A22" s="18">
        <v>2320</v>
      </c>
      <c r="B22" s="4" t="s">
        <v>10</v>
      </c>
      <c r="C22" s="22">
        <v>481</v>
      </c>
      <c r="D22" s="22"/>
      <c r="E22" s="21"/>
      <c r="F22" s="21"/>
      <c r="G22" s="21"/>
      <c r="H22" s="21"/>
      <c r="I22" s="21"/>
      <c r="J22" s="22">
        <v>584</v>
      </c>
      <c r="K22" s="21"/>
      <c r="L22" s="21">
        <v>56</v>
      </c>
      <c r="M22" s="21">
        <v>2364</v>
      </c>
      <c r="N22" s="21">
        <v>6676</v>
      </c>
      <c r="O22" s="21">
        <v>272</v>
      </c>
      <c r="P22" s="22"/>
      <c r="Q22" s="21">
        <v>33</v>
      </c>
      <c r="R22" s="21">
        <v>390</v>
      </c>
      <c r="S22" s="21">
        <v>1795</v>
      </c>
      <c r="T22" s="26">
        <f t="shared" si="0"/>
        <v>12651</v>
      </c>
    </row>
    <row r="23" spans="1:20" ht="20.25" customHeight="1">
      <c r="A23" s="18">
        <v>2340</v>
      </c>
      <c r="B23" s="4" t="s">
        <v>11</v>
      </c>
      <c r="C23" s="22">
        <v>9</v>
      </c>
      <c r="D23" s="22">
        <v>44</v>
      </c>
      <c r="E23" s="21">
        <v>154</v>
      </c>
      <c r="F23" s="21"/>
      <c r="G23" s="21">
        <v>13</v>
      </c>
      <c r="H23" s="21">
        <v>20</v>
      </c>
      <c r="I23" s="21"/>
      <c r="J23" s="22"/>
      <c r="K23" s="21">
        <v>38</v>
      </c>
      <c r="L23" s="21">
        <v>38</v>
      </c>
      <c r="M23" s="21">
        <v>20</v>
      </c>
      <c r="N23" s="21">
        <v>15</v>
      </c>
      <c r="O23" s="21"/>
      <c r="P23" s="21">
        <v>124</v>
      </c>
      <c r="Q23" s="21"/>
      <c r="R23" s="21"/>
      <c r="S23" s="21"/>
      <c r="T23" s="26">
        <f t="shared" si="0"/>
        <v>475</v>
      </c>
    </row>
    <row r="24" spans="1:20" ht="20.25" customHeight="1">
      <c r="A24" s="18">
        <v>2350</v>
      </c>
      <c r="B24" s="4" t="s">
        <v>12</v>
      </c>
      <c r="C24" s="22">
        <v>2608</v>
      </c>
      <c r="D24" s="22">
        <v>3729</v>
      </c>
      <c r="E24" s="21">
        <v>5902</v>
      </c>
      <c r="F24" s="21">
        <v>454</v>
      </c>
      <c r="G24" s="21">
        <v>357</v>
      </c>
      <c r="H24" s="21">
        <v>1560</v>
      </c>
      <c r="I24" s="21">
        <v>486</v>
      </c>
      <c r="J24" s="22">
        <v>1622</v>
      </c>
      <c r="K24" s="21">
        <v>27</v>
      </c>
      <c r="L24" s="21">
        <v>879</v>
      </c>
      <c r="M24" s="21">
        <v>1766</v>
      </c>
      <c r="N24" s="21">
        <v>2936</v>
      </c>
      <c r="O24" s="21">
        <v>828</v>
      </c>
      <c r="P24" s="21">
        <v>1349</v>
      </c>
      <c r="Q24" s="21">
        <v>1135</v>
      </c>
      <c r="R24" s="21">
        <v>598</v>
      </c>
      <c r="S24" s="21">
        <v>391</v>
      </c>
      <c r="T24" s="26">
        <f t="shared" si="0"/>
        <v>26627</v>
      </c>
    </row>
    <row r="25" spans="1:20" ht="38.25" customHeight="1">
      <c r="A25" s="18">
        <v>2360</v>
      </c>
      <c r="B25" s="4" t="s">
        <v>13</v>
      </c>
      <c r="C25" s="22">
        <v>174</v>
      </c>
      <c r="D25" s="22">
        <v>1412</v>
      </c>
      <c r="E25" s="21">
        <v>250</v>
      </c>
      <c r="F25" s="21"/>
      <c r="G25" s="21">
        <v>15</v>
      </c>
      <c r="H25" s="21"/>
      <c r="I25" s="21">
        <v>115</v>
      </c>
      <c r="J25" s="22">
        <v>38</v>
      </c>
      <c r="K25" s="21"/>
      <c r="L25" s="21">
        <v>150</v>
      </c>
      <c r="M25" s="21"/>
      <c r="N25" s="21"/>
      <c r="O25" s="21"/>
      <c r="P25" s="21"/>
      <c r="Q25" s="21"/>
      <c r="R25" s="21"/>
      <c r="S25" s="21"/>
      <c r="T25" s="26">
        <f t="shared" si="0"/>
        <v>2154</v>
      </c>
    </row>
    <row r="26" spans="1:22" ht="27" customHeight="1" hidden="1">
      <c r="A26" s="64"/>
      <c r="B26" s="60"/>
      <c r="C26" s="69"/>
      <c r="D26" s="69"/>
      <c r="E26" s="66"/>
      <c r="F26" s="66"/>
      <c r="G26" s="66"/>
      <c r="H26" s="66"/>
      <c r="I26" s="66"/>
      <c r="J26" s="69"/>
      <c r="K26" s="66"/>
      <c r="L26" s="66"/>
      <c r="M26" s="66"/>
      <c r="N26" s="66"/>
      <c r="O26" s="66"/>
      <c r="P26" s="66"/>
      <c r="Q26" s="66"/>
      <c r="R26" s="66"/>
      <c r="S26" s="66"/>
      <c r="T26" s="26">
        <f t="shared" si="0"/>
        <v>0</v>
      </c>
      <c r="V26" s="47"/>
    </row>
    <row r="27" spans="1:20" ht="20.25" customHeight="1">
      <c r="A27" s="18">
        <v>2370</v>
      </c>
      <c r="B27" s="60" t="s">
        <v>57</v>
      </c>
      <c r="C27" s="22">
        <v>455</v>
      </c>
      <c r="D27" s="22">
        <v>521</v>
      </c>
      <c r="E27" s="21">
        <v>1044</v>
      </c>
      <c r="F27" s="21">
        <v>358</v>
      </c>
      <c r="G27" s="21">
        <v>363</v>
      </c>
      <c r="H27" s="21">
        <v>598</v>
      </c>
      <c r="I27" s="21"/>
      <c r="J27" s="22">
        <v>525</v>
      </c>
      <c r="K27" s="21">
        <v>266</v>
      </c>
      <c r="L27" s="21">
        <v>557</v>
      </c>
      <c r="M27" s="21"/>
      <c r="N27" s="21">
        <v>416</v>
      </c>
      <c r="O27" s="21">
        <v>0</v>
      </c>
      <c r="P27" s="21"/>
      <c r="Q27" s="21">
        <v>53</v>
      </c>
      <c r="R27" s="21"/>
      <c r="S27" s="21">
        <v>29</v>
      </c>
      <c r="T27" s="26">
        <f t="shared" si="0"/>
        <v>5185</v>
      </c>
    </row>
    <row r="28" spans="1:20" ht="21.75" customHeight="1">
      <c r="A28" s="17">
        <v>2400</v>
      </c>
      <c r="B28" s="2" t="s">
        <v>14</v>
      </c>
      <c r="C28" s="22"/>
      <c r="D28" s="22"/>
      <c r="E28" s="22"/>
      <c r="F28" s="21"/>
      <c r="G28" s="21"/>
      <c r="H28" s="21"/>
      <c r="I28" s="21"/>
      <c r="J28" s="22"/>
      <c r="K28" s="21">
        <v>35</v>
      </c>
      <c r="L28" s="21"/>
      <c r="M28" s="21"/>
      <c r="N28" s="21"/>
      <c r="O28" s="21"/>
      <c r="P28" s="21"/>
      <c r="Q28" s="21"/>
      <c r="R28" s="21"/>
      <c r="S28" s="21">
        <v>14</v>
      </c>
      <c r="T28" s="26">
        <f t="shared" si="0"/>
        <v>49</v>
      </c>
    </row>
    <row r="29" spans="1:20" ht="18.75" customHeight="1">
      <c r="A29" s="17">
        <v>5233</v>
      </c>
      <c r="B29" s="61" t="s">
        <v>58</v>
      </c>
      <c r="C29" s="22"/>
      <c r="D29" s="21"/>
      <c r="E29" s="22"/>
      <c r="F29" s="21"/>
      <c r="G29" s="21"/>
      <c r="H29" s="21"/>
      <c r="I29" s="21"/>
      <c r="J29" s="22"/>
      <c r="K29" s="21"/>
      <c r="L29" s="21"/>
      <c r="M29" s="21"/>
      <c r="N29" s="21"/>
      <c r="O29" s="21">
        <v>0</v>
      </c>
      <c r="P29" s="21"/>
      <c r="Q29" s="21"/>
      <c r="R29" s="21"/>
      <c r="S29" s="21"/>
      <c r="T29" s="26">
        <f t="shared" si="0"/>
        <v>0</v>
      </c>
    </row>
    <row r="30" spans="1:20" ht="18" customHeight="1">
      <c r="A30" s="73" t="s">
        <v>18</v>
      </c>
      <c r="B30" s="74"/>
      <c r="C30" s="6">
        <f aca="true" t="shared" si="3" ref="C30:T30">C10+C11+C12+C13+C20+C28+C29</f>
        <v>105650</v>
      </c>
      <c r="D30" s="6">
        <f t="shared" si="3"/>
        <v>216449</v>
      </c>
      <c r="E30" s="6">
        <f t="shared" si="3"/>
        <v>273198</v>
      </c>
      <c r="F30" s="6">
        <f t="shared" si="3"/>
        <v>49349</v>
      </c>
      <c r="G30" s="6">
        <f t="shared" si="3"/>
        <v>37325</v>
      </c>
      <c r="H30" s="6">
        <f t="shared" si="3"/>
        <v>119677</v>
      </c>
      <c r="I30" s="6">
        <f t="shared" si="3"/>
        <v>32493</v>
      </c>
      <c r="J30" s="6">
        <f t="shared" si="3"/>
        <v>88384</v>
      </c>
      <c r="K30" s="6">
        <f t="shared" si="3"/>
        <v>36521</v>
      </c>
      <c r="L30" s="6">
        <f t="shared" si="3"/>
        <v>60739</v>
      </c>
      <c r="M30" s="6">
        <f t="shared" si="3"/>
        <v>54242</v>
      </c>
      <c r="N30" s="6">
        <f t="shared" si="3"/>
        <v>133577</v>
      </c>
      <c r="O30" s="6">
        <f t="shared" si="3"/>
        <v>30157</v>
      </c>
      <c r="P30" s="6">
        <f t="shared" si="3"/>
        <v>25779</v>
      </c>
      <c r="Q30" s="6">
        <f t="shared" si="3"/>
        <v>39417</v>
      </c>
      <c r="R30" s="6">
        <f t="shared" si="3"/>
        <v>11819</v>
      </c>
      <c r="S30" s="6">
        <f t="shared" si="3"/>
        <v>20338</v>
      </c>
      <c r="T30" s="6">
        <f t="shared" si="3"/>
        <v>1335114</v>
      </c>
    </row>
    <row r="31" spans="1:20" ht="30" customHeight="1">
      <c r="A31" s="73" t="s">
        <v>48</v>
      </c>
      <c r="B31" s="78"/>
      <c r="C31" s="7">
        <f aca="true" t="shared" si="4" ref="C31:T31">C30/12/C8</f>
        <v>154.45906432748538</v>
      </c>
      <c r="D31" s="7">
        <f t="shared" si="4"/>
        <v>130.70591787439614</v>
      </c>
      <c r="E31" s="7">
        <f t="shared" si="4"/>
        <v>155.93493150684932</v>
      </c>
      <c r="F31" s="7">
        <f t="shared" si="4"/>
        <v>186.9280303030303</v>
      </c>
      <c r="G31" s="7">
        <f t="shared" si="4"/>
        <v>148.11507936507937</v>
      </c>
      <c r="H31" s="7">
        <f t="shared" si="4"/>
        <v>269.5427927927928</v>
      </c>
      <c r="I31" s="7">
        <f t="shared" si="4"/>
        <v>128.9404761904762</v>
      </c>
      <c r="J31" s="7">
        <f t="shared" si="4"/>
        <v>167.39393939393938</v>
      </c>
      <c r="K31" s="7">
        <f t="shared" si="4"/>
        <v>234.10897435897434</v>
      </c>
      <c r="L31" s="7">
        <f t="shared" si="4"/>
        <v>194.67628205128204</v>
      </c>
      <c r="M31" s="7">
        <f t="shared" si="4"/>
        <v>167.4135802469136</v>
      </c>
      <c r="N31" s="7">
        <f t="shared" si="4"/>
        <v>168.65782828282826</v>
      </c>
      <c r="O31" s="7">
        <f t="shared" si="4"/>
        <v>114.23106060606061</v>
      </c>
      <c r="P31" s="7">
        <f t="shared" si="4"/>
        <v>97.64772727272727</v>
      </c>
      <c r="Q31" s="7">
        <f t="shared" si="4"/>
        <v>234.625</v>
      </c>
      <c r="R31" s="7">
        <f t="shared" si="4"/>
        <v>164.15277777777777</v>
      </c>
      <c r="S31" s="7">
        <f t="shared" si="4"/>
        <v>154.07575757575756</v>
      </c>
      <c r="T31" s="7">
        <f t="shared" si="4"/>
        <v>160.54761904761904</v>
      </c>
    </row>
    <row r="32" spans="4:20" ht="12.75">
      <c r="D32" s="10"/>
      <c r="S32" s="10"/>
      <c r="T32" s="38"/>
    </row>
    <row r="33" spans="3:20" ht="12.75"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</row>
    <row r="34" spans="3:21" ht="12.75">
      <c r="C34" s="34"/>
      <c r="D34" s="34"/>
      <c r="E34" s="34"/>
      <c r="F34" s="34"/>
      <c r="G34" s="34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34"/>
      <c r="S34" s="34"/>
      <c r="T34" s="34"/>
      <c r="U34" s="34"/>
    </row>
    <row r="35" spans="19:20" ht="12.75">
      <c r="S35" s="10"/>
      <c r="T35" s="10"/>
    </row>
    <row r="36" spans="19:20" ht="12.75">
      <c r="S36" s="10"/>
      <c r="T36" s="10"/>
    </row>
    <row r="37" ht="12.75">
      <c r="D37" s="10"/>
    </row>
    <row r="39" ht="12.75">
      <c r="B39" s="19"/>
    </row>
    <row r="40" ht="12.75">
      <c r="B40" s="20"/>
    </row>
    <row r="41" spans="4:19" ht="12.75"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</row>
    <row r="42" spans="4:19" ht="12.75"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</row>
    <row r="43" spans="4:19" ht="12.75"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</row>
    <row r="44" spans="4:19" ht="12.75"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</row>
    <row r="45" spans="4:19" ht="12.75"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</row>
  </sheetData>
  <sheetProtection/>
  <mergeCells count="3">
    <mergeCell ref="A30:B30"/>
    <mergeCell ref="A31:B31"/>
    <mergeCell ref="A9:F9"/>
  </mergeCell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tabSelected="1" zoomScalePageLayoutView="0" workbookViewId="0" topLeftCell="A1">
      <selection activeCell="V11" sqref="V11"/>
    </sheetView>
  </sheetViews>
  <sheetFormatPr defaultColWidth="9.140625" defaultRowHeight="12.75"/>
  <cols>
    <col min="1" max="1" width="12.28125" style="0" customWidth="1"/>
    <col min="2" max="2" width="43.57421875" style="0" customWidth="1"/>
    <col min="3" max="3" width="11.8515625" style="0" customWidth="1"/>
    <col min="4" max="4" width="9.421875" style="0" customWidth="1"/>
    <col min="5" max="5" width="9.140625" style="0" customWidth="1"/>
    <col min="6" max="6" width="9.57421875" style="0" customWidth="1"/>
    <col min="7" max="10" width="9.140625" style="0" customWidth="1"/>
    <col min="11" max="11" width="8.140625" style="0" customWidth="1"/>
    <col min="12" max="12" width="7.8515625" style="0" customWidth="1"/>
    <col min="13" max="13" width="8.57421875" style="0" customWidth="1"/>
    <col min="14" max="14" width="9.7109375" style="0" customWidth="1"/>
    <col min="15" max="15" width="9.140625" style="0" customWidth="1"/>
    <col min="16" max="16" width="9.00390625" style="0" customWidth="1"/>
    <col min="17" max="21" width="9.140625" style="0" customWidth="1"/>
  </cols>
  <sheetData>
    <row r="1" ht="12.75">
      <c r="P1" t="s">
        <v>102</v>
      </c>
    </row>
    <row r="2" ht="12.75">
      <c r="P2" t="s">
        <v>103</v>
      </c>
    </row>
    <row r="3" ht="12.75">
      <c r="P3" t="s">
        <v>104</v>
      </c>
    </row>
    <row r="4" ht="15">
      <c r="B4" s="14" t="s">
        <v>56</v>
      </c>
    </row>
    <row r="5" spans="1:3" ht="12.75">
      <c r="A5" s="1"/>
      <c r="B5" s="3" t="s">
        <v>52</v>
      </c>
      <c r="C5" s="1"/>
    </row>
    <row r="6" spans="1:3" ht="12.75">
      <c r="A6" s="1"/>
      <c r="B6" s="3"/>
      <c r="C6" s="1"/>
    </row>
    <row r="7" spans="1:20" ht="55.5" customHeight="1">
      <c r="A7" s="30" t="s">
        <v>1</v>
      </c>
      <c r="B7" s="31" t="s">
        <v>0</v>
      </c>
      <c r="C7" s="33" t="s">
        <v>38</v>
      </c>
      <c r="D7" s="33" t="s">
        <v>39</v>
      </c>
      <c r="E7" s="33" t="s">
        <v>40</v>
      </c>
      <c r="F7" s="33" t="s">
        <v>41</v>
      </c>
      <c r="G7" s="33" t="s">
        <v>42</v>
      </c>
      <c r="H7" s="33" t="s">
        <v>43</v>
      </c>
      <c r="I7" s="33" t="s">
        <v>44</v>
      </c>
      <c r="J7" s="33" t="s">
        <v>45</v>
      </c>
      <c r="K7" s="33" t="s">
        <v>28</v>
      </c>
      <c r="L7" s="33" t="s">
        <v>29</v>
      </c>
      <c r="M7" s="33" t="s">
        <v>49</v>
      </c>
      <c r="N7" s="33" t="s">
        <v>46</v>
      </c>
      <c r="O7" s="33" t="s">
        <v>32</v>
      </c>
      <c r="P7" s="29" t="s">
        <v>33</v>
      </c>
      <c r="Q7" s="33" t="s">
        <v>34</v>
      </c>
      <c r="R7" s="33" t="s">
        <v>35</v>
      </c>
      <c r="S7" s="33" t="s">
        <v>36</v>
      </c>
      <c r="T7" s="33" t="s">
        <v>37</v>
      </c>
    </row>
    <row r="8" spans="1:20" ht="29.25" customHeight="1">
      <c r="A8" s="11"/>
      <c r="B8" s="12" t="s">
        <v>55</v>
      </c>
      <c r="C8" s="27">
        <v>42</v>
      </c>
      <c r="D8" s="21">
        <v>66</v>
      </c>
      <c r="E8" s="21">
        <v>107</v>
      </c>
      <c r="F8" s="21">
        <v>23</v>
      </c>
      <c r="G8" s="21">
        <v>17</v>
      </c>
      <c r="H8" s="21">
        <v>36</v>
      </c>
      <c r="I8" s="21">
        <v>19</v>
      </c>
      <c r="J8" s="21">
        <v>28</v>
      </c>
      <c r="K8" s="21">
        <v>9</v>
      </c>
      <c r="L8" s="21">
        <v>24</v>
      </c>
      <c r="M8" s="21">
        <v>25</v>
      </c>
      <c r="N8" s="21">
        <v>40</v>
      </c>
      <c r="O8" s="21">
        <v>14</v>
      </c>
      <c r="P8" s="21">
        <v>7</v>
      </c>
      <c r="Q8" s="21">
        <v>5</v>
      </c>
      <c r="R8" s="21">
        <v>4</v>
      </c>
      <c r="S8" s="21">
        <v>9</v>
      </c>
      <c r="T8" s="26">
        <f>C8+D8+E8+F8+G8+H8+I8+J8+K8+L8+M8+N8+O8+P8+Q8+R8+S8</f>
        <v>475</v>
      </c>
    </row>
    <row r="9" spans="1:20" ht="26.25" customHeight="1">
      <c r="A9" s="79" t="s">
        <v>91</v>
      </c>
      <c r="B9" s="80"/>
      <c r="C9" s="80"/>
      <c r="D9" s="80"/>
      <c r="E9" s="80"/>
      <c r="F9" s="80"/>
      <c r="T9" s="26">
        <f aca="true" t="shared" si="0" ref="T9:T29">C9+D9+E9+F9+G9+H9+I9+J9+K9+L9+M9+N9+O9+P9+Q9+R9+S9</f>
        <v>0</v>
      </c>
    </row>
    <row r="10" spans="1:20" ht="39.75" customHeight="1">
      <c r="A10" s="15">
        <v>1100</v>
      </c>
      <c r="B10" s="2" t="s">
        <v>50</v>
      </c>
      <c r="C10" s="21">
        <v>25318</v>
      </c>
      <c r="D10" s="21">
        <v>37209</v>
      </c>
      <c r="E10" s="21">
        <v>72701</v>
      </c>
      <c r="F10" s="21">
        <v>25981</v>
      </c>
      <c r="G10" s="21">
        <v>10057</v>
      </c>
      <c r="H10" s="21">
        <v>23594</v>
      </c>
      <c r="I10" s="21">
        <v>19375</v>
      </c>
      <c r="J10" s="21">
        <v>33495</v>
      </c>
      <c r="K10" s="21">
        <v>16641</v>
      </c>
      <c r="L10" s="21">
        <v>13486</v>
      </c>
      <c r="M10" s="21">
        <v>33080</v>
      </c>
      <c r="N10" s="21">
        <v>50739</v>
      </c>
      <c r="O10" s="21">
        <v>7067</v>
      </c>
      <c r="P10" s="21">
        <v>3615</v>
      </c>
      <c r="Q10" s="21">
        <v>8438</v>
      </c>
      <c r="R10" s="21">
        <v>2332</v>
      </c>
      <c r="S10" s="21">
        <v>9387</v>
      </c>
      <c r="T10" s="26">
        <f t="shared" si="0"/>
        <v>392515</v>
      </c>
    </row>
    <row r="11" spans="1:20" ht="41.25" customHeight="1">
      <c r="A11" s="15">
        <v>1200</v>
      </c>
      <c r="B11" s="2" t="s">
        <v>15</v>
      </c>
      <c r="C11" s="21">
        <v>7222</v>
      </c>
      <c r="D11" s="21">
        <v>10805</v>
      </c>
      <c r="E11" s="21">
        <v>21362</v>
      </c>
      <c r="F11" s="21">
        <v>6129</v>
      </c>
      <c r="G11" s="21">
        <v>2372</v>
      </c>
      <c r="H11" s="21">
        <v>5565</v>
      </c>
      <c r="I11" s="21">
        <v>5109</v>
      </c>
      <c r="J11" s="21">
        <v>9120</v>
      </c>
      <c r="K11" s="21">
        <v>3861</v>
      </c>
      <c r="L11" s="21">
        <v>1405</v>
      </c>
      <c r="M11" s="21">
        <v>8033</v>
      </c>
      <c r="N11" s="21">
        <v>15520</v>
      </c>
      <c r="O11" s="21">
        <v>1796</v>
      </c>
      <c r="P11" s="21">
        <v>853</v>
      </c>
      <c r="Q11" s="21">
        <v>2258</v>
      </c>
      <c r="R11" s="21">
        <v>650</v>
      </c>
      <c r="S11" s="21">
        <v>2295</v>
      </c>
      <c r="T11" s="26">
        <f t="shared" si="0"/>
        <v>104355</v>
      </c>
    </row>
    <row r="12" spans="1:20" ht="57.75" customHeight="1">
      <c r="A12" s="15">
        <v>2100</v>
      </c>
      <c r="B12" s="2" t="s">
        <v>5</v>
      </c>
      <c r="C12" s="21"/>
      <c r="D12" s="21">
        <v>0</v>
      </c>
      <c r="E12" s="21">
        <v>27</v>
      </c>
      <c r="F12" s="21"/>
      <c r="G12" s="21"/>
      <c r="H12" s="21"/>
      <c r="I12" s="21">
        <v>12</v>
      </c>
      <c r="J12" s="21"/>
      <c r="K12" s="21"/>
      <c r="L12" s="21"/>
      <c r="M12" s="21">
        <v>13</v>
      </c>
      <c r="N12" s="21"/>
      <c r="O12" s="21">
        <v>48</v>
      </c>
      <c r="P12" s="21"/>
      <c r="Q12" s="21"/>
      <c r="R12" s="21"/>
      <c r="S12" s="21"/>
      <c r="T12" s="26">
        <f t="shared" si="0"/>
        <v>100</v>
      </c>
    </row>
    <row r="13" spans="1:20" ht="21" customHeight="1">
      <c r="A13" s="15">
        <v>2200</v>
      </c>
      <c r="B13" s="2" t="s">
        <v>16</v>
      </c>
      <c r="C13" s="5">
        <f>C14+C15+C16+C17+C18+C19</f>
        <v>9871</v>
      </c>
      <c r="D13" s="5">
        <f aca="true" t="shared" si="1" ref="D13:S13">D14+D15+D16+D17+D18+D19</f>
        <v>13626</v>
      </c>
      <c r="E13" s="5">
        <f t="shared" si="1"/>
        <v>34314</v>
      </c>
      <c r="F13" s="5">
        <f t="shared" si="1"/>
        <v>5648</v>
      </c>
      <c r="G13" s="5">
        <f t="shared" si="1"/>
        <v>4264</v>
      </c>
      <c r="H13" s="5">
        <f t="shared" si="1"/>
        <v>14377</v>
      </c>
      <c r="I13" s="5">
        <f t="shared" si="1"/>
        <v>4228</v>
      </c>
      <c r="J13" s="5">
        <f t="shared" si="1"/>
        <v>7692</v>
      </c>
      <c r="K13" s="5">
        <f t="shared" si="1"/>
        <v>3743</v>
      </c>
      <c r="L13" s="5">
        <f t="shared" si="1"/>
        <v>10288</v>
      </c>
      <c r="M13" s="5">
        <f t="shared" si="1"/>
        <v>4455</v>
      </c>
      <c r="N13" s="5">
        <f t="shared" si="1"/>
        <v>7517</v>
      </c>
      <c r="O13" s="5">
        <f t="shared" si="1"/>
        <v>2130</v>
      </c>
      <c r="P13" s="5">
        <f t="shared" si="1"/>
        <v>1529</v>
      </c>
      <c r="Q13" s="5">
        <f t="shared" si="1"/>
        <v>2700</v>
      </c>
      <c r="R13" s="5">
        <f t="shared" si="1"/>
        <v>721</v>
      </c>
      <c r="S13" s="5">
        <f t="shared" si="1"/>
        <v>2806</v>
      </c>
      <c r="T13" s="26">
        <f t="shared" si="0"/>
        <v>129909</v>
      </c>
    </row>
    <row r="14" spans="1:20" ht="18.75" customHeight="1">
      <c r="A14" s="16">
        <v>2210</v>
      </c>
      <c r="B14" s="4" t="s">
        <v>2</v>
      </c>
      <c r="C14" s="21">
        <v>337</v>
      </c>
      <c r="D14" s="21">
        <v>283</v>
      </c>
      <c r="E14" s="21">
        <v>570</v>
      </c>
      <c r="F14" s="21">
        <v>151</v>
      </c>
      <c r="G14" s="22">
        <v>330</v>
      </c>
      <c r="H14" s="21">
        <v>273</v>
      </c>
      <c r="I14" s="21">
        <v>181</v>
      </c>
      <c r="J14" s="21">
        <v>327</v>
      </c>
      <c r="K14" s="21">
        <v>120</v>
      </c>
      <c r="L14" s="21">
        <v>363</v>
      </c>
      <c r="M14" s="21">
        <v>218</v>
      </c>
      <c r="N14" s="21">
        <v>44</v>
      </c>
      <c r="O14" s="21"/>
      <c r="P14" s="21">
        <v>34</v>
      </c>
      <c r="Q14" s="21">
        <v>59</v>
      </c>
      <c r="R14" s="21">
        <v>137</v>
      </c>
      <c r="S14" s="21">
        <v>56</v>
      </c>
      <c r="T14" s="26">
        <f t="shared" si="0"/>
        <v>3483</v>
      </c>
    </row>
    <row r="15" spans="1:20" ht="21" customHeight="1">
      <c r="A15" s="16">
        <v>2220</v>
      </c>
      <c r="B15" s="4" t="s">
        <v>3</v>
      </c>
      <c r="C15" s="21">
        <v>4837</v>
      </c>
      <c r="D15" s="21">
        <v>11037</v>
      </c>
      <c r="E15" s="21">
        <v>29971</v>
      </c>
      <c r="F15" s="21">
        <v>4843</v>
      </c>
      <c r="G15" s="22">
        <v>2606</v>
      </c>
      <c r="H15" s="21">
        <v>12420</v>
      </c>
      <c r="I15" s="21">
        <v>3268</v>
      </c>
      <c r="J15" s="21">
        <v>4238</v>
      </c>
      <c r="K15" s="21">
        <v>2763</v>
      </c>
      <c r="L15" s="21">
        <v>9358</v>
      </c>
      <c r="M15" s="21">
        <v>1990</v>
      </c>
      <c r="N15" s="21">
        <v>3872</v>
      </c>
      <c r="O15" s="21">
        <v>1776</v>
      </c>
      <c r="P15" s="21">
        <v>747</v>
      </c>
      <c r="Q15" s="21">
        <v>1977</v>
      </c>
      <c r="R15" s="21">
        <v>456</v>
      </c>
      <c r="S15" s="21">
        <v>333</v>
      </c>
      <c r="T15" s="26">
        <f t="shared" si="0"/>
        <v>96492</v>
      </c>
    </row>
    <row r="16" spans="1:20" ht="27" customHeight="1">
      <c r="A16" s="16">
        <v>2230</v>
      </c>
      <c r="B16" s="4" t="s">
        <v>4</v>
      </c>
      <c r="C16" s="21">
        <v>131</v>
      </c>
      <c r="D16" s="21">
        <v>276</v>
      </c>
      <c r="E16" s="21">
        <v>393</v>
      </c>
      <c r="F16" s="21">
        <v>136</v>
      </c>
      <c r="G16" s="22">
        <v>159</v>
      </c>
      <c r="H16" s="21">
        <v>148</v>
      </c>
      <c r="I16" s="21">
        <v>5</v>
      </c>
      <c r="J16" s="21">
        <v>181</v>
      </c>
      <c r="K16" s="21">
        <v>110</v>
      </c>
      <c r="L16" s="21">
        <v>94</v>
      </c>
      <c r="M16" s="21">
        <v>260</v>
      </c>
      <c r="N16" s="21">
        <v>152</v>
      </c>
      <c r="O16" s="21">
        <v>54</v>
      </c>
      <c r="P16" s="21">
        <v>232</v>
      </c>
      <c r="Q16" s="21">
        <v>20</v>
      </c>
      <c r="R16" s="21">
        <v>42</v>
      </c>
      <c r="S16" s="21"/>
      <c r="T16" s="26">
        <f t="shared" si="0"/>
        <v>2393</v>
      </c>
    </row>
    <row r="17" spans="1:20" ht="27" customHeight="1">
      <c r="A17" s="16">
        <v>2240</v>
      </c>
      <c r="B17" s="4" t="s">
        <v>8</v>
      </c>
      <c r="C17" s="21">
        <v>2962</v>
      </c>
      <c r="D17" s="21">
        <v>1857</v>
      </c>
      <c r="E17" s="21">
        <v>3104</v>
      </c>
      <c r="F17" s="21">
        <v>518</v>
      </c>
      <c r="G17" s="22">
        <v>1160</v>
      </c>
      <c r="H17" s="21">
        <v>1536</v>
      </c>
      <c r="I17" s="21">
        <v>517</v>
      </c>
      <c r="J17" s="21">
        <v>2946</v>
      </c>
      <c r="K17" s="21">
        <v>561</v>
      </c>
      <c r="L17" s="21">
        <v>164</v>
      </c>
      <c r="M17" s="21">
        <v>1878</v>
      </c>
      <c r="N17" s="21">
        <v>3449</v>
      </c>
      <c r="O17" s="21">
        <v>300</v>
      </c>
      <c r="P17" s="21">
        <v>170</v>
      </c>
      <c r="Q17" s="21">
        <v>644</v>
      </c>
      <c r="R17" s="21">
        <v>86</v>
      </c>
      <c r="S17" s="21">
        <v>2417</v>
      </c>
      <c r="T17" s="26">
        <f t="shared" si="0"/>
        <v>24269</v>
      </c>
    </row>
    <row r="18" spans="1:20" ht="17.25" customHeight="1">
      <c r="A18" s="16">
        <v>2250</v>
      </c>
      <c r="B18" s="4" t="s">
        <v>6</v>
      </c>
      <c r="C18" s="21">
        <v>37</v>
      </c>
      <c r="D18" s="21">
        <v>28</v>
      </c>
      <c r="E18" s="21"/>
      <c r="F18" s="21"/>
      <c r="G18" s="22">
        <v>9</v>
      </c>
      <c r="H18" s="21"/>
      <c r="I18" s="21"/>
      <c r="J18" s="21"/>
      <c r="K18" s="21">
        <v>146</v>
      </c>
      <c r="L18" s="21"/>
      <c r="M18" s="21"/>
      <c r="N18" s="21"/>
      <c r="O18" s="21"/>
      <c r="P18" s="21">
        <v>346</v>
      </c>
      <c r="Q18" s="21"/>
      <c r="R18" s="21"/>
      <c r="S18" s="21"/>
      <c r="T18" s="26">
        <f t="shared" si="0"/>
        <v>566</v>
      </c>
    </row>
    <row r="19" spans="1:20" ht="27" customHeight="1">
      <c r="A19" s="16">
        <v>2260</v>
      </c>
      <c r="B19" s="4" t="s">
        <v>7</v>
      </c>
      <c r="C19" s="21">
        <v>1567</v>
      </c>
      <c r="D19" s="21">
        <v>145</v>
      </c>
      <c r="E19" s="21">
        <v>276</v>
      </c>
      <c r="F19" s="21"/>
      <c r="G19" s="22"/>
      <c r="H19" s="21"/>
      <c r="I19" s="21">
        <v>257</v>
      </c>
      <c r="J19" s="21"/>
      <c r="K19" s="21">
        <v>43</v>
      </c>
      <c r="L19" s="21">
        <v>309</v>
      </c>
      <c r="M19" s="21">
        <v>109</v>
      </c>
      <c r="N19" s="21"/>
      <c r="O19" s="21"/>
      <c r="P19" s="21"/>
      <c r="Q19" s="21"/>
      <c r="R19" s="21"/>
      <c r="S19" s="21"/>
      <c r="T19" s="26">
        <f t="shared" si="0"/>
        <v>2706</v>
      </c>
    </row>
    <row r="20" spans="1:20" ht="40.5" customHeight="1">
      <c r="A20" s="15">
        <v>2300</v>
      </c>
      <c r="B20" s="2" t="s">
        <v>17</v>
      </c>
      <c r="C20" s="5">
        <f>C21+C22+C23+C24+C25+C27+C26</f>
        <v>3424</v>
      </c>
      <c r="D20" s="5">
        <f aca="true" t="shared" si="2" ref="D20:S20">D21+D22+D23+D24+D25+D27+D26</f>
        <v>3519</v>
      </c>
      <c r="E20" s="5">
        <f t="shared" si="2"/>
        <v>8055</v>
      </c>
      <c r="F20" s="5">
        <f t="shared" si="2"/>
        <v>1840</v>
      </c>
      <c r="G20" s="5">
        <f t="shared" si="2"/>
        <v>1498</v>
      </c>
      <c r="H20" s="5">
        <f t="shared" si="2"/>
        <v>3545</v>
      </c>
      <c r="I20" s="5">
        <f t="shared" si="2"/>
        <v>759</v>
      </c>
      <c r="J20" s="5">
        <f t="shared" si="2"/>
        <v>3133</v>
      </c>
      <c r="K20" s="5">
        <f t="shared" si="2"/>
        <v>1014</v>
      </c>
      <c r="L20" s="5">
        <f t="shared" si="2"/>
        <v>2351</v>
      </c>
      <c r="M20" s="5">
        <f t="shared" si="2"/>
        <v>8960</v>
      </c>
      <c r="N20" s="5">
        <f t="shared" si="2"/>
        <v>7189</v>
      </c>
      <c r="O20" s="5">
        <f t="shared" si="2"/>
        <v>1264</v>
      </c>
      <c r="P20" s="5">
        <f t="shared" si="2"/>
        <v>638</v>
      </c>
      <c r="Q20" s="5">
        <f t="shared" si="2"/>
        <v>561</v>
      </c>
      <c r="R20" s="5">
        <f t="shared" si="2"/>
        <v>843</v>
      </c>
      <c r="S20" s="5">
        <f t="shared" si="2"/>
        <v>2106</v>
      </c>
      <c r="T20" s="26">
        <f t="shared" si="0"/>
        <v>50699</v>
      </c>
    </row>
    <row r="21" spans="1:20" ht="15.75" customHeight="1">
      <c r="A21" s="18">
        <v>2310</v>
      </c>
      <c r="B21" s="4" t="s">
        <v>9</v>
      </c>
      <c r="C21" s="21">
        <v>677</v>
      </c>
      <c r="D21" s="21">
        <v>791</v>
      </c>
      <c r="E21" s="21">
        <v>2668</v>
      </c>
      <c r="F21" s="21">
        <v>990</v>
      </c>
      <c r="G21" s="22">
        <v>893</v>
      </c>
      <c r="H21" s="21">
        <v>1459</v>
      </c>
      <c r="I21" s="21">
        <v>125</v>
      </c>
      <c r="J21" s="21">
        <v>974</v>
      </c>
      <c r="K21" s="21">
        <v>784</v>
      </c>
      <c r="L21" s="21">
        <v>797</v>
      </c>
      <c r="M21" s="21">
        <v>561</v>
      </c>
      <c r="N21" s="21">
        <v>1112</v>
      </c>
      <c r="O21" s="21">
        <v>138</v>
      </c>
      <c r="P21" s="21">
        <v>68</v>
      </c>
      <c r="Q21" s="21">
        <v>135</v>
      </c>
      <c r="R21" s="21">
        <v>184</v>
      </c>
      <c r="S21" s="21">
        <v>296</v>
      </c>
      <c r="T21" s="26">
        <f t="shared" si="0"/>
        <v>12652</v>
      </c>
    </row>
    <row r="22" spans="1:20" ht="27.75" customHeight="1">
      <c r="A22" s="18">
        <v>2320</v>
      </c>
      <c r="B22" s="4" t="s">
        <v>10</v>
      </c>
      <c r="C22" s="21">
        <v>354</v>
      </c>
      <c r="D22" s="21"/>
      <c r="E22" s="21"/>
      <c r="F22" s="21"/>
      <c r="G22" s="22"/>
      <c r="H22" s="21"/>
      <c r="I22" s="21"/>
      <c r="J22" s="21">
        <v>343</v>
      </c>
      <c r="K22" s="21"/>
      <c r="L22" s="21">
        <v>52</v>
      </c>
      <c r="M22" s="21">
        <v>2188</v>
      </c>
      <c r="N22" s="21">
        <v>4046</v>
      </c>
      <c r="O22" s="21">
        <v>272</v>
      </c>
      <c r="P22" s="21"/>
      <c r="Q22" s="21">
        <v>11</v>
      </c>
      <c r="R22" s="21">
        <v>260</v>
      </c>
      <c r="S22" s="21">
        <v>1467</v>
      </c>
      <c r="T22" s="26">
        <f t="shared" si="0"/>
        <v>8993</v>
      </c>
    </row>
    <row r="23" spans="1:20" ht="20.25" customHeight="1">
      <c r="A23" s="18">
        <v>2340</v>
      </c>
      <c r="B23" s="4" t="s">
        <v>11</v>
      </c>
      <c r="C23" s="21">
        <v>6</v>
      </c>
      <c r="D23" s="21">
        <v>21</v>
      </c>
      <c r="E23" s="21">
        <v>112</v>
      </c>
      <c r="F23" s="21"/>
      <c r="G23" s="22">
        <v>11</v>
      </c>
      <c r="H23" s="21">
        <v>18</v>
      </c>
      <c r="I23" s="21"/>
      <c r="J23" s="21">
        <v>0</v>
      </c>
      <c r="K23" s="21">
        <v>26</v>
      </c>
      <c r="L23" s="21">
        <v>36</v>
      </c>
      <c r="M23" s="21">
        <v>20</v>
      </c>
      <c r="N23" s="21"/>
      <c r="O23" s="21"/>
      <c r="P23" s="21">
        <v>38</v>
      </c>
      <c r="Q23" s="21"/>
      <c r="R23" s="21"/>
      <c r="S23" s="21"/>
      <c r="T23" s="26">
        <f t="shared" si="0"/>
        <v>288</v>
      </c>
    </row>
    <row r="24" spans="1:20" ht="20.25" customHeight="1">
      <c r="A24" s="18">
        <v>2350</v>
      </c>
      <c r="B24" s="4" t="s">
        <v>12</v>
      </c>
      <c r="C24" s="21">
        <v>1922</v>
      </c>
      <c r="D24" s="21">
        <v>1783</v>
      </c>
      <c r="E24" s="21">
        <v>4326</v>
      </c>
      <c r="F24" s="21">
        <v>475</v>
      </c>
      <c r="G24" s="22">
        <v>289</v>
      </c>
      <c r="H24" s="21">
        <v>1494</v>
      </c>
      <c r="I24" s="21">
        <v>439</v>
      </c>
      <c r="J24" s="21">
        <v>953</v>
      </c>
      <c r="K24" s="21">
        <v>19</v>
      </c>
      <c r="L24" s="21">
        <v>812</v>
      </c>
      <c r="M24" s="21">
        <v>1635</v>
      </c>
      <c r="N24" s="21">
        <v>1779</v>
      </c>
      <c r="O24" s="21">
        <v>734</v>
      </c>
      <c r="P24" s="21">
        <v>532</v>
      </c>
      <c r="Q24" s="21">
        <v>396</v>
      </c>
      <c r="R24" s="21">
        <v>399</v>
      </c>
      <c r="S24" s="21">
        <v>319</v>
      </c>
      <c r="T24" s="26">
        <f t="shared" si="0"/>
        <v>18306</v>
      </c>
    </row>
    <row r="25" spans="1:20" ht="38.25" customHeight="1">
      <c r="A25" s="18">
        <v>2360</v>
      </c>
      <c r="B25" s="4" t="s">
        <v>13</v>
      </c>
      <c r="C25" s="21">
        <v>129</v>
      </c>
      <c r="D25" s="21">
        <v>675</v>
      </c>
      <c r="E25" s="21">
        <v>184</v>
      </c>
      <c r="F25" s="21"/>
      <c r="G25" s="22">
        <v>12</v>
      </c>
      <c r="H25" s="21"/>
      <c r="I25" s="21">
        <v>104</v>
      </c>
      <c r="J25" s="21">
        <v>22</v>
      </c>
      <c r="K25" s="21"/>
      <c r="L25" s="21">
        <v>139</v>
      </c>
      <c r="M25" s="21">
        <v>4556</v>
      </c>
      <c r="N25" s="21"/>
      <c r="O25" s="21"/>
      <c r="P25" s="21"/>
      <c r="Q25" s="21"/>
      <c r="R25" s="21"/>
      <c r="S25" s="21"/>
      <c r="T25" s="26">
        <f t="shared" si="0"/>
        <v>5821</v>
      </c>
    </row>
    <row r="26" spans="1:20" ht="24.75" customHeight="1" hidden="1">
      <c r="A26" s="64"/>
      <c r="B26" s="60"/>
      <c r="C26" s="66"/>
      <c r="D26" s="66"/>
      <c r="E26" s="66"/>
      <c r="F26" s="66"/>
      <c r="G26" s="66"/>
      <c r="H26" s="66"/>
      <c r="I26" s="66"/>
      <c r="J26" s="21"/>
      <c r="K26" s="66"/>
      <c r="L26" s="66"/>
      <c r="M26" s="66"/>
      <c r="N26" s="66"/>
      <c r="O26" s="66"/>
      <c r="P26" s="66"/>
      <c r="Q26" s="66"/>
      <c r="R26" s="66"/>
      <c r="S26" s="66"/>
      <c r="T26" s="26">
        <f t="shared" si="0"/>
        <v>0</v>
      </c>
    </row>
    <row r="27" spans="1:20" ht="20.25" customHeight="1">
      <c r="A27" s="18">
        <v>2370</v>
      </c>
      <c r="B27" s="60" t="s">
        <v>57</v>
      </c>
      <c r="C27" s="21">
        <v>336</v>
      </c>
      <c r="D27" s="21">
        <v>249</v>
      </c>
      <c r="E27" s="21">
        <v>765</v>
      </c>
      <c r="F27" s="21">
        <v>375</v>
      </c>
      <c r="G27" s="22">
        <v>293</v>
      </c>
      <c r="H27" s="21">
        <v>574</v>
      </c>
      <c r="I27" s="21">
        <v>91</v>
      </c>
      <c r="J27" s="21">
        <v>841</v>
      </c>
      <c r="K27" s="21">
        <v>185</v>
      </c>
      <c r="L27" s="21">
        <v>515</v>
      </c>
      <c r="M27" s="21"/>
      <c r="N27" s="21">
        <v>252</v>
      </c>
      <c r="O27" s="21">
        <v>120</v>
      </c>
      <c r="P27" s="21"/>
      <c r="Q27" s="21">
        <v>19</v>
      </c>
      <c r="R27" s="21"/>
      <c r="S27" s="21">
        <v>24</v>
      </c>
      <c r="T27" s="26">
        <f t="shared" si="0"/>
        <v>4639</v>
      </c>
    </row>
    <row r="28" spans="1:20" ht="21.75" customHeight="1">
      <c r="A28" s="17">
        <v>2400</v>
      </c>
      <c r="B28" s="2" t="s">
        <v>14</v>
      </c>
      <c r="C28" s="21"/>
      <c r="D28" s="21"/>
      <c r="E28" s="21"/>
      <c r="F28" s="21"/>
      <c r="G28" s="21"/>
      <c r="H28" s="21"/>
      <c r="I28" s="21"/>
      <c r="J28" s="21">
        <v>309</v>
      </c>
      <c r="K28" s="21">
        <v>35</v>
      </c>
      <c r="L28" s="21"/>
      <c r="M28" s="21"/>
      <c r="N28" s="21"/>
      <c r="O28" s="21"/>
      <c r="P28" s="21">
        <v>50</v>
      </c>
      <c r="Q28" s="21"/>
      <c r="R28" s="21"/>
      <c r="S28" s="21"/>
      <c r="T28" s="26">
        <f t="shared" si="0"/>
        <v>394</v>
      </c>
    </row>
    <row r="29" spans="1:20" ht="18.75" customHeight="1">
      <c r="A29" s="17">
        <v>5233</v>
      </c>
      <c r="B29" s="61" t="s">
        <v>58</v>
      </c>
      <c r="C29" s="21"/>
      <c r="D29" s="21"/>
      <c r="E29" s="21"/>
      <c r="F29" s="21">
        <v>92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>
        <v>134</v>
      </c>
      <c r="T29" s="26">
        <f t="shared" si="0"/>
        <v>226</v>
      </c>
    </row>
    <row r="30" spans="1:20" ht="18" customHeight="1">
      <c r="A30" s="73" t="s">
        <v>18</v>
      </c>
      <c r="B30" s="74"/>
      <c r="C30" s="6">
        <f aca="true" t="shared" si="3" ref="C30:T30">C10+C11+C12+C13+C20+C28+C29</f>
        <v>45835</v>
      </c>
      <c r="D30" s="6">
        <f t="shared" si="3"/>
        <v>65159</v>
      </c>
      <c r="E30" s="6">
        <f t="shared" si="3"/>
        <v>136459</v>
      </c>
      <c r="F30" s="6">
        <f t="shared" si="3"/>
        <v>39690</v>
      </c>
      <c r="G30" s="6">
        <f t="shared" si="3"/>
        <v>18191</v>
      </c>
      <c r="H30" s="6">
        <f t="shared" si="3"/>
        <v>47081</v>
      </c>
      <c r="I30" s="6">
        <f t="shared" si="3"/>
        <v>29483</v>
      </c>
      <c r="J30" s="6">
        <f t="shared" si="3"/>
        <v>53749</v>
      </c>
      <c r="K30" s="6">
        <f t="shared" si="3"/>
        <v>25294</v>
      </c>
      <c r="L30" s="6">
        <f t="shared" si="3"/>
        <v>27530</v>
      </c>
      <c r="M30" s="6">
        <f t="shared" si="3"/>
        <v>54541</v>
      </c>
      <c r="N30" s="6">
        <f t="shared" si="3"/>
        <v>80965</v>
      </c>
      <c r="O30" s="6">
        <f t="shared" si="3"/>
        <v>12305</v>
      </c>
      <c r="P30" s="6">
        <f t="shared" si="3"/>
        <v>6685</v>
      </c>
      <c r="Q30" s="6">
        <f t="shared" si="3"/>
        <v>13957</v>
      </c>
      <c r="R30" s="6">
        <f t="shared" si="3"/>
        <v>4546</v>
      </c>
      <c r="S30" s="6">
        <f t="shared" si="3"/>
        <v>16728</v>
      </c>
      <c r="T30" s="6">
        <f t="shared" si="3"/>
        <v>678198</v>
      </c>
    </row>
    <row r="31" spans="1:20" ht="30" customHeight="1">
      <c r="A31" s="73" t="s">
        <v>48</v>
      </c>
      <c r="B31" s="78"/>
      <c r="C31" s="7">
        <f aca="true" t="shared" si="4" ref="C31:T31">C30/12/C8</f>
        <v>90.94246031746032</v>
      </c>
      <c r="D31" s="7">
        <f t="shared" si="4"/>
        <v>82.27146464646465</v>
      </c>
      <c r="E31" s="7">
        <f t="shared" si="4"/>
        <v>106.27647975077882</v>
      </c>
      <c r="F31" s="7">
        <f t="shared" si="4"/>
        <v>143.80434782608697</v>
      </c>
      <c r="G31" s="7">
        <f t="shared" si="4"/>
        <v>89.17156862745098</v>
      </c>
      <c r="H31" s="7">
        <f t="shared" si="4"/>
        <v>108.98379629629629</v>
      </c>
      <c r="I31" s="7">
        <f t="shared" si="4"/>
        <v>129.31140350877192</v>
      </c>
      <c r="J31" s="7">
        <f t="shared" si="4"/>
        <v>159.9672619047619</v>
      </c>
      <c r="K31" s="7">
        <f t="shared" si="4"/>
        <v>234.20370370370372</v>
      </c>
      <c r="L31" s="7">
        <f t="shared" si="4"/>
        <v>95.59027777777777</v>
      </c>
      <c r="M31" s="7">
        <f t="shared" si="4"/>
        <v>181.8033333333333</v>
      </c>
      <c r="N31" s="7">
        <f t="shared" si="4"/>
        <v>168.67708333333331</v>
      </c>
      <c r="O31" s="7">
        <f t="shared" si="4"/>
        <v>73.24404761904762</v>
      </c>
      <c r="P31" s="7">
        <f t="shared" si="4"/>
        <v>79.58333333333334</v>
      </c>
      <c r="Q31" s="7">
        <f t="shared" si="4"/>
        <v>232.61666666666665</v>
      </c>
      <c r="R31" s="7">
        <f t="shared" si="4"/>
        <v>94.70833333333333</v>
      </c>
      <c r="S31" s="7">
        <f t="shared" si="4"/>
        <v>154.88888888888889</v>
      </c>
      <c r="T31" s="7">
        <f t="shared" si="4"/>
        <v>118.98210526315789</v>
      </c>
    </row>
    <row r="32" ht="12.75">
      <c r="D32" s="10"/>
    </row>
    <row r="33" spans="2:21" ht="12.75">
      <c r="B33" s="19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</row>
    <row r="34" spans="2:21" ht="12.75">
      <c r="B34" s="19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34"/>
    </row>
    <row r="35" spans="2:21" ht="12.75">
      <c r="B35" s="19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</row>
    <row r="36" spans="2:21" ht="12.75">
      <c r="B36" s="19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</row>
    <row r="38" spans="3:5" ht="12.75">
      <c r="C38" s="23"/>
      <c r="D38" s="23"/>
      <c r="E38" s="23"/>
    </row>
    <row r="40" ht="12.75">
      <c r="E40" s="23"/>
    </row>
  </sheetData>
  <sheetProtection/>
  <mergeCells count="3">
    <mergeCell ref="A30:B30"/>
    <mergeCell ref="A31:B31"/>
    <mergeCell ref="A9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Biruta</dc:creator>
  <cp:keywords/>
  <dc:description/>
  <cp:lastModifiedBy>Laima Liepiņa</cp:lastModifiedBy>
  <cp:lastPrinted>2015-02-26T15:22:52Z</cp:lastPrinted>
  <dcterms:created xsi:type="dcterms:W3CDTF">2004-02-26T13:25:26Z</dcterms:created>
  <dcterms:modified xsi:type="dcterms:W3CDTF">2015-02-26T15:23:24Z</dcterms:modified>
  <cp:category/>
  <cp:version/>
  <cp:contentType/>
  <cp:contentStatus/>
</cp:coreProperties>
</file>