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firstSheet="3" activeTab="7"/>
  </bookViews>
  <sheets>
    <sheet name="1_b. vec 5g.2014." sheetId="1" r:id="rId1"/>
    <sheet name="2_Kv.pašv.pirmsk" sheetId="2" r:id="rId2"/>
    <sheet name="3_kv.pašv int" sheetId="3" r:id="rId3"/>
    <sheet name="4_kv valsts pirmsk" sheetId="4" r:id="rId4"/>
    <sheet name="5_visp.izgl.2014." sheetId="5" r:id="rId5"/>
    <sheet name="6_kv.visp.izgl" sheetId="6" r:id="rId6"/>
    <sheet name="7_interešu.2014" sheetId="7" r:id="rId7"/>
    <sheet name="8_kv.interešu" sheetId="8" r:id="rId8"/>
    <sheet name="9_internātsk.2014" sheetId="9" r:id="rId9"/>
  </sheets>
  <definedNames/>
  <calcPr fullCalcOnLoad="1"/>
</workbook>
</file>

<file path=xl/sharedStrings.xml><?xml version="1.0" encoding="utf-8"?>
<sst xmlns="http://schemas.openxmlformats.org/spreadsheetml/2006/main" count="481" uniqueCount="145">
  <si>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</si>
  <si>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</si>
  <si>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</si>
  <si>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</si>
  <si>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</si>
  <si>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</si>
  <si>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</si>
  <si>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</si>
  <si>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</si>
  <si>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</si>
  <si>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</si>
  <si>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</si>
  <si>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</si>
  <si>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</si>
  <si>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</si>
  <si>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</si>
  <si>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</si>
  <si>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</si>
  <si>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</si>
  <si>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</si>
  <si>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</si>
  <si>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</si>
  <si>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</si>
  <si>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</si>
  <si>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</si>
  <si>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</si>
  <si>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</si>
  <si>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</si>
  <si>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</si>
  <si>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</si>
  <si>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</si>
  <si>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</si>
  <si>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</si>
  <si>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</si>
  <si>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</si>
  <si>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</si>
  <si>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</si>
  <si>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</si>
  <si>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</si>
  <si>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</si>
  <si>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</si>
  <si>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</si>
  <si>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</si>
  <si>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</si>
  <si>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</si>
  <si>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</si>
  <si>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</si>
  <si>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</si>
  <si>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</si>
  <si>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</si>
  <si>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</si>
  <si>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</si>
  <si>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</si>
  <si>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</si>
  <si>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</si>
  <si>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</si>
  <si>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</si>
  <si>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</si>
  <si>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</si>
  <si>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</si>
  <si>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</si>
  <si>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</si>
  <si>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</si>
  <si>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</si>
  <si>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</si>
  <si>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</si>
  <si>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</si>
  <si>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Rezerve</t>
  </si>
  <si>
    <t>Andreja Eglīša Ļaudonas vidusskola</t>
  </si>
  <si>
    <t>Bērnu skaits uz 01.09.2013.</t>
  </si>
  <si>
    <t>Nosacīto bērnu skaits uz 01.09.2013.</t>
  </si>
  <si>
    <t>Mērķdotācijas sadalījums  Madonas novada pašvaldību izglītības iestādēs bērnu</t>
  </si>
  <si>
    <t xml:space="preserve">no piecu gadu vecuma izglītošanā nodarbināto pedagogu darba samaksai un valsts </t>
  </si>
  <si>
    <t>Mērķdotācijas sadalījums  Madonas novada pašvaldības pamata un vispārējās</t>
  </si>
  <si>
    <t>Mērķdotācijas sadalījums  Madonas novada pašvaldības interešu izglītības programmu</t>
  </si>
  <si>
    <t>Skolēnu skaits uz 01.09.2013.</t>
  </si>
  <si>
    <t>Pārrēķinātais skolēnu skaits uz 01.09.2013. (nosacītie skolēni)</t>
  </si>
  <si>
    <t>Skolēnu skaits 75</t>
  </si>
  <si>
    <t>Pirmskolas izglītības iestāde "Kastanītis"</t>
  </si>
  <si>
    <t>3.kvalitātes pakāpe (likmes)</t>
  </si>
  <si>
    <t>3.kvalitātes pakāpe</t>
  </si>
  <si>
    <t>4.kvalitātes pakāpe</t>
  </si>
  <si>
    <t>5.kvalitātes pakāpe</t>
  </si>
  <si>
    <t>3. kvalitātes pakāpe (likmes)</t>
  </si>
  <si>
    <t>4. kvalitātes pakāpe (likmes)</t>
  </si>
  <si>
    <t>5. kvalitātes pakāpe (likmes)</t>
  </si>
  <si>
    <t>Madonas pilsētas 2.vidusskola</t>
  </si>
  <si>
    <t>REZERVE</t>
  </si>
  <si>
    <t>Kopā</t>
  </si>
  <si>
    <t>3, kvalitātes pakāpe</t>
  </si>
  <si>
    <t>Nosacīto skolēnu skaits uz 01.09.2013.</t>
  </si>
  <si>
    <t>19.</t>
  </si>
  <si>
    <t xml:space="preserve">Mērķdotācija izglītības pasākumiem </t>
  </si>
  <si>
    <t xml:space="preserve">Piemaksa par kvalitāti </t>
  </si>
  <si>
    <t>sociālās apdrošināšanas obligātajām iemaksām 2014.gada astoņiem mēnešiem</t>
  </si>
  <si>
    <t xml:space="preserve"> apdrošināšanas obligātajām iemaksām 2014.gada astoņiem  mēnešiem</t>
  </si>
  <si>
    <t xml:space="preserve"> obligātajām iemaksām 2014.gada astoņiem mēnešiem</t>
  </si>
  <si>
    <t>Dzelzavas speciālai internātpamatskolai 2014.gada 8. mēnešiem</t>
  </si>
  <si>
    <t>vidējās izglītības iestāžu  pedagogu darba samaksai  un valsts sociālās</t>
  </si>
  <si>
    <t xml:space="preserve">Sociālā apdrošināšana  EUR </t>
  </si>
  <si>
    <t>Mēnesī tarifikācijai EUR</t>
  </si>
  <si>
    <t xml:space="preserve">Darba samaksa EUR </t>
  </si>
  <si>
    <t>Kopā        8.mēnešiem                        EUR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</si>
  <si>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</si>
  <si>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</si>
  <si>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</si>
  <si>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</si>
  <si>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</si>
  <si>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</si>
  <si>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t>Pavisam internātskolai</t>
  </si>
  <si>
    <r>
      <t xml:space="preserve">no piecu gadu vecuma izglītošanā nodarbināto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</t>
    </r>
  </si>
  <si>
    <r>
      <t xml:space="preserve">vidējās izglītības iestāžu  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  un valsts </t>
    </r>
  </si>
  <si>
    <t>Kopā    8.mēnešiem                      EUR</t>
  </si>
  <si>
    <t>Kopā   8.mēnešiem                      EUR</t>
  </si>
  <si>
    <t>Kopā       8.mēnešiem                       EUR</t>
  </si>
  <si>
    <t>Sociālā apdrošināšana  EUR</t>
  </si>
  <si>
    <t>Tarifikācijai mēnesī EUR</t>
  </si>
  <si>
    <t>Latos</t>
  </si>
  <si>
    <t>.</t>
  </si>
  <si>
    <t>Pašvaldības finansējums Madonas novada pašvaldību izglītības iestādēs bērnu</t>
  </si>
  <si>
    <t xml:space="preserve">Barkavas pagasta pārvalde </t>
  </si>
  <si>
    <r>
      <t xml:space="preserve"> izglītošanā nodarbināto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</t>
    </r>
  </si>
  <si>
    <t>Pašvaldības finansējums Madonas novada pašvaldību izglītības iestādēs interešu</t>
  </si>
  <si>
    <t>Bērnu un jauniešu centrs</t>
  </si>
  <si>
    <r>
      <t xml:space="preserve"> un profesionālās ievirzes izglītošanā nodarbināto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</t>
    </r>
  </si>
  <si>
    <t>J.Norviļa Madonas mūzikas skola</t>
  </si>
  <si>
    <t>Madonas bērnu un jauniešu sporta skola</t>
  </si>
  <si>
    <t>Vestienas pamatskola</t>
  </si>
  <si>
    <t>Pašvaldības finansējums Madonas novada pašvaldības pamata un vispārējās</t>
  </si>
  <si>
    <r>
      <t xml:space="preserve">vidējās izglītības iestāžu 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 un valsts sociālās</t>
    </r>
  </si>
  <si>
    <t>4.kvalitātes pakāpe (likmes)</t>
  </si>
  <si>
    <t>Iedalīts no valsts budž.3.kval.pakāpei</t>
  </si>
  <si>
    <t>Iedalīts no valsts budž.</t>
  </si>
  <si>
    <t>EUR 69 no 3 .uz 4.kvalitātes pakāpi</t>
  </si>
  <si>
    <t>EUR 446 no 3.uz 4. kvalitātes pakāpi</t>
  </si>
  <si>
    <t>Iedalīts no valsts budžeta</t>
  </si>
  <si>
    <t>No kvalitātes piemaksām EUR 204,-</t>
  </si>
  <si>
    <t>Uz interešu izglītību EUR 204</t>
  </si>
  <si>
    <t>APSTIPRINĀTS</t>
  </si>
  <si>
    <t>ar 10.01.2014. Madonas novada pašvaldības domes</t>
  </si>
  <si>
    <t>lēmumu Nr. 6 (protokols Nr.1, 6.p.)</t>
  </si>
  <si>
    <t>Domes priekšsēdētājs</t>
  </si>
  <si>
    <t>A.Ceļapīters</t>
  </si>
  <si>
    <r>
      <t xml:space="preserve">Mērķdotācijas sadalījums  Madonas novada pašvaldības </t>
    </r>
    <r>
      <rPr>
        <b/>
        <sz val="11"/>
        <rFont val="Times New Roman"/>
        <family val="1"/>
      </rPr>
      <t>interešu</t>
    </r>
    <r>
      <rPr>
        <sz val="11"/>
        <color indexed="8"/>
        <rFont val="Times New Roman"/>
        <family val="1"/>
      </rPr>
      <t xml:space="preserve"> izglītības programmu</t>
    </r>
  </si>
  <si>
    <r>
      <t xml:space="preserve">un sporta skolu pedagogu </t>
    </r>
    <r>
      <rPr>
        <b/>
        <sz val="11"/>
        <rFont val="Times New Roman"/>
        <family val="1"/>
      </rPr>
      <t>piemaksai par kvalitāti</t>
    </r>
    <r>
      <rPr>
        <sz val="11"/>
        <color indexed="8"/>
        <rFont val="Times New Roman"/>
        <family val="1"/>
      </rPr>
      <t xml:space="preserve"> un valsts sociālās apdrošināšanas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</si>
</sst>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_-&quot;Ls&quot;\ * #,##0.000_-;\-&quot;Ls&quot;\ * #,##0.000_-;_-&quot;Ls&quot;\ * &quot;-&quot;??_-;_-@_-"/>
    <numFmt numFmtId="172" formatCode="[$-426]dddd\,\ yyyy&quot;. gada &quot;d\.\ mmmm"/>
    <numFmt numFmtId="173" formatCode="0.000000000"/>
  </numFmts>
  <fonts count="5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" fontId="6" fillId="0" borderId="10" xfId="0" applyNumberFormat="1" applyFont="1" applyBorder="1" applyAlignment="1">
      <alignment/>
    </xf>
    <xf numFmtId="16" fontId="6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34" borderId="0" xfId="0" applyFill="1" applyAlignment="1">
      <alignment/>
    </xf>
    <xf numFmtId="1" fontId="1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5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1" fillId="32" borderId="10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67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" fontId="14" fillId="34" borderId="10" xfId="0" applyNumberFormat="1" applyFont="1" applyFill="1" applyBorder="1" applyAlignment="1">
      <alignment/>
    </xf>
    <xf numFmtId="1" fontId="15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167" fontId="14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5" fillId="32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2" fontId="14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32" borderId="0" xfId="0" applyFont="1" applyFill="1" applyBorder="1" applyAlignment="1">
      <alignment/>
    </xf>
    <xf numFmtId="167" fontId="15" fillId="32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35" borderId="0" xfId="0" applyFont="1" applyFill="1" applyAlignment="1">
      <alignment/>
    </xf>
    <xf numFmtId="1" fontId="31" fillId="0" borderId="0" xfId="0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1" xfId="0" applyFont="1" applyBorder="1" applyAlignment="1">
      <alignment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1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4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32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16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1" fontId="34" fillId="32" borderId="10" xfId="0" applyNumberFormat="1" applyFont="1" applyFill="1" applyBorder="1" applyAlignment="1">
      <alignment/>
    </xf>
    <xf numFmtId="167" fontId="34" fillId="0" borderId="10" xfId="0" applyNumberFormat="1" applyFont="1" applyBorder="1" applyAlignment="1">
      <alignment/>
    </xf>
    <xf numFmtId="1" fontId="34" fillId="0" borderId="10" xfId="0" applyNumberFormat="1" applyFont="1" applyBorder="1" applyAlignment="1">
      <alignment/>
    </xf>
    <xf numFmtId="1" fontId="34" fillId="34" borderId="10" xfId="0" applyNumberFormat="1" applyFont="1" applyFill="1" applyBorder="1" applyAlignment="1">
      <alignment/>
    </xf>
    <xf numFmtId="167" fontId="34" fillId="34" borderId="10" xfId="0" applyNumberFormat="1" applyFont="1" applyFill="1" applyBorder="1" applyAlignment="1">
      <alignment/>
    </xf>
    <xf numFmtId="0" fontId="34" fillId="33" borderId="10" xfId="0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167" fontId="34" fillId="33" borderId="10" xfId="0" applyNumberFormat="1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2" fillId="32" borderId="10" xfId="0" applyFont="1" applyFill="1" applyBorder="1" applyAlignment="1">
      <alignment/>
    </xf>
    <xf numFmtId="1" fontId="33" fillId="32" borderId="10" xfId="0" applyNumberFormat="1" applyFont="1" applyFill="1" applyBorder="1" applyAlignment="1">
      <alignment/>
    </xf>
    <xf numFmtId="1" fontId="33" fillId="34" borderId="10" xfId="0" applyNumberFormat="1" applyFont="1" applyFill="1" applyBorder="1" applyAlignment="1">
      <alignment/>
    </xf>
    <xf numFmtId="167" fontId="33" fillId="32" borderId="10" xfId="0" applyNumberFormat="1" applyFont="1" applyFill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17">
      <selection activeCell="A43" sqref="A43"/>
    </sheetView>
  </sheetViews>
  <sheetFormatPr defaultColWidth="9.00390625" defaultRowHeight="15"/>
  <cols>
    <col min="1" max="1" width="5.00390625" style="0" customWidth="1"/>
    <col min="2" max="2" width="33.7109375" style="0" customWidth="1"/>
    <col min="3" max="3" width="10.421875" style="0" customWidth="1"/>
    <col min="4" max="4" width="10.28125" style="0" customWidth="1"/>
    <col min="5" max="5" width="9.00390625" style="0" customWidth="1"/>
    <col min="6" max="6" width="9.7109375" style="0" customWidth="1"/>
    <col min="7" max="7" width="12.28125" style="0" customWidth="1"/>
    <col min="8" max="8" width="10.7109375" style="0" customWidth="1"/>
  </cols>
  <sheetData>
    <row r="2" spans="1:9" ht="15">
      <c r="A2" s="20"/>
      <c r="B2" s="3" t="s">
        <v>71</v>
      </c>
      <c r="C2" s="3"/>
      <c r="D2" s="3"/>
      <c r="E2" s="3"/>
      <c r="F2" s="21"/>
      <c r="G2" s="21"/>
      <c r="H2" s="21"/>
      <c r="I2" s="21"/>
    </row>
    <row r="3" spans="1:9" ht="15">
      <c r="A3" s="21"/>
      <c r="B3" s="3" t="s">
        <v>72</v>
      </c>
      <c r="C3" s="3"/>
      <c r="D3" s="3"/>
      <c r="E3" s="3"/>
      <c r="F3" s="21"/>
      <c r="G3" s="21"/>
      <c r="H3" s="21"/>
      <c r="I3" s="21"/>
    </row>
    <row r="4" spans="1:9" ht="15">
      <c r="A4" s="21"/>
      <c r="B4" s="3" t="s">
        <v>94</v>
      </c>
      <c r="C4" s="3"/>
      <c r="D4" s="3"/>
      <c r="E4" s="3"/>
      <c r="F4" s="21"/>
      <c r="G4" s="21"/>
      <c r="H4" s="21"/>
      <c r="I4" s="21"/>
    </row>
    <row r="5" spans="1:9" ht="15">
      <c r="A5" s="21"/>
      <c r="B5" s="22"/>
      <c r="C5" s="22"/>
      <c r="D5" s="22"/>
      <c r="E5" s="21"/>
      <c r="F5" s="21"/>
      <c r="G5" s="21"/>
      <c r="H5" s="21"/>
      <c r="I5" s="21"/>
    </row>
    <row r="6" spans="1:9" ht="15" hidden="1">
      <c r="A6" s="21"/>
      <c r="B6" s="21"/>
      <c r="C6" s="21"/>
      <c r="D6" s="21"/>
      <c r="E6" s="21"/>
      <c r="F6" s="21"/>
      <c r="G6" s="21"/>
      <c r="H6" s="21"/>
      <c r="I6" s="21"/>
    </row>
    <row r="7" spans="1:9" ht="60" customHeight="1">
      <c r="A7" s="39" t="s">
        <v>55</v>
      </c>
      <c r="B7" s="24" t="s">
        <v>21</v>
      </c>
      <c r="C7" s="58" t="s">
        <v>69</v>
      </c>
      <c r="D7" s="59" t="s">
        <v>70</v>
      </c>
      <c r="E7" s="33" t="s">
        <v>101</v>
      </c>
      <c r="F7" s="33" t="s">
        <v>99</v>
      </c>
      <c r="G7" s="34" t="s">
        <v>102</v>
      </c>
      <c r="H7" s="32" t="s">
        <v>100</v>
      </c>
      <c r="I7" s="21"/>
    </row>
    <row r="8" spans="1:9" ht="15">
      <c r="A8" s="23"/>
      <c r="B8" s="24"/>
      <c r="C8" s="25"/>
      <c r="D8" s="26"/>
      <c r="E8" s="27"/>
      <c r="F8" s="27"/>
      <c r="G8" s="27"/>
      <c r="H8" s="27"/>
      <c r="I8" s="21"/>
    </row>
    <row r="9" spans="1:9" ht="15">
      <c r="A9" s="28"/>
      <c r="B9" s="62" t="s">
        <v>23</v>
      </c>
      <c r="C9" s="27"/>
      <c r="D9" s="27"/>
      <c r="E9" s="27"/>
      <c r="F9" s="27"/>
      <c r="G9" s="27"/>
      <c r="H9" s="27"/>
      <c r="I9" s="21"/>
    </row>
    <row r="10" spans="1:9" ht="30">
      <c r="A10" s="23" t="s">
        <v>15</v>
      </c>
      <c r="B10" s="32" t="s">
        <v>78</v>
      </c>
      <c r="C10" s="27">
        <v>51</v>
      </c>
      <c r="D10" s="63">
        <v>38</v>
      </c>
      <c r="E10" s="27">
        <v>15788</v>
      </c>
      <c r="F10" s="29">
        <f>G10-E10</f>
        <v>3725</v>
      </c>
      <c r="G10" s="1">
        <v>19513</v>
      </c>
      <c r="H10" s="29">
        <f>G10/1.2359/8</f>
        <v>1973.5617768427867</v>
      </c>
      <c r="I10" s="21"/>
    </row>
    <row r="11" spans="1:9" ht="15">
      <c r="A11" s="23" t="s">
        <v>16</v>
      </c>
      <c r="B11" s="27" t="s">
        <v>56</v>
      </c>
      <c r="C11" s="27">
        <v>62</v>
      </c>
      <c r="D11" s="63">
        <v>47</v>
      </c>
      <c r="E11" s="27">
        <v>19528</v>
      </c>
      <c r="F11" s="29">
        <f aca="true" t="shared" si="0" ref="F11:F41">G11-E11</f>
        <v>4607</v>
      </c>
      <c r="G11" s="1">
        <v>24135</v>
      </c>
      <c r="H11" s="29">
        <f aca="true" t="shared" si="1" ref="H11:H41">G11/1.2359/8</f>
        <v>2441.034873371632</v>
      </c>
      <c r="I11" s="21"/>
    </row>
    <row r="12" spans="1:9" ht="15">
      <c r="A12" s="23" t="s">
        <v>17</v>
      </c>
      <c r="B12" s="27" t="s">
        <v>57</v>
      </c>
      <c r="C12" s="27">
        <v>102</v>
      </c>
      <c r="D12" s="63">
        <v>77</v>
      </c>
      <c r="E12" s="27">
        <v>31987</v>
      </c>
      <c r="F12" s="29">
        <f t="shared" si="0"/>
        <v>7546</v>
      </c>
      <c r="G12" s="1">
        <v>39533</v>
      </c>
      <c r="H12" s="29">
        <f t="shared" si="1"/>
        <v>3998.401974269763</v>
      </c>
      <c r="I12" s="21"/>
    </row>
    <row r="13" spans="1:9" ht="15">
      <c r="A13" s="23"/>
      <c r="B13" s="27"/>
      <c r="C13" s="27"/>
      <c r="D13" s="63"/>
      <c r="E13" s="27"/>
      <c r="F13" s="29"/>
      <c r="G13" s="1"/>
      <c r="H13" s="29"/>
      <c r="I13" s="21"/>
    </row>
    <row r="14" spans="1:9" ht="15">
      <c r="A14" s="23"/>
      <c r="B14" s="64" t="s">
        <v>27</v>
      </c>
      <c r="C14" s="65"/>
      <c r="D14" s="63"/>
      <c r="E14" s="27"/>
      <c r="F14" s="29"/>
      <c r="G14" s="1"/>
      <c r="H14" s="29"/>
      <c r="I14" s="21"/>
    </row>
    <row r="15" spans="1:9" ht="15">
      <c r="A15" s="23" t="s">
        <v>18</v>
      </c>
      <c r="B15" s="27" t="s">
        <v>58</v>
      </c>
      <c r="C15" s="27">
        <v>18</v>
      </c>
      <c r="D15" s="63">
        <v>14</v>
      </c>
      <c r="E15" s="27">
        <v>5816</v>
      </c>
      <c r="F15" s="29">
        <f t="shared" si="0"/>
        <v>1372</v>
      </c>
      <c r="G15" s="1">
        <v>7188</v>
      </c>
      <c r="H15" s="29">
        <f t="shared" si="1"/>
        <v>727.0005663888664</v>
      </c>
      <c r="I15" s="21"/>
    </row>
    <row r="16" spans="1:9" ht="15">
      <c r="A16" s="23"/>
      <c r="B16" s="64" t="s">
        <v>59</v>
      </c>
      <c r="C16" s="65"/>
      <c r="D16" s="63"/>
      <c r="E16" s="27"/>
      <c r="F16" s="29"/>
      <c r="G16" s="1"/>
      <c r="H16" s="29"/>
      <c r="I16" s="21"/>
    </row>
    <row r="17" spans="1:9" ht="15">
      <c r="A17" s="23" t="s">
        <v>19</v>
      </c>
      <c r="B17" s="27" t="s">
        <v>60</v>
      </c>
      <c r="C17" s="27">
        <v>20</v>
      </c>
      <c r="D17" s="63">
        <v>15</v>
      </c>
      <c r="E17" s="27">
        <v>6231</v>
      </c>
      <c r="F17" s="29">
        <f t="shared" si="0"/>
        <v>1470</v>
      </c>
      <c r="G17" s="1">
        <v>7701</v>
      </c>
      <c r="H17" s="29">
        <f t="shared" si="1"/>
        <v>778.8858321870702</v>
      </c>
      <c r="I17" s="21"/>
    </row>
    <row r="18" spans="1:9" ht="15">
      <c r="A18" s="23"/>
      <c r="B18" s="1" t="s">
        <v>29</v>
      </c>
      <c r="C18" s="27"/>
      <c r="D18" s="63"/>
      <c r="E18" s="27"/>
      <c r="F18" s="29"/>
      <c r="G18" s="1"/>
      <c r="H18" s="29"/>
      <c r="I18" s="21"/>
    </row>
    <row r="19" spans="1:9" ht="15">
      <c r="A19" s="23" t="s">
        <v>40</v>
      </c>
      <c r="B19" s="27" t="s">
        <v>61</v>
      </c>
      <c r="C19" s="27">
        <v>34</v>
      </c>
      <c r="D19" s="63">
        <v>35</v>
      </c>
      <c r="E19" s="27">
        <v>14541</v>
      </c>
      <c r="F19" s="29">
        <f t="shared" si="0"/>
        <v>3430</v>
      </c>
      <c r="G19" s="1">
        <v>17971</v>
      </c>
      <c r="H19" s="29">
        <f t="shared" si="1"/>
        <v>1817.6025568411683</v>
      </c>
      <c r="I19" s="21"/>
    </row>
    <row r="20" spans="1:9" ht="15">
      <c r="A20" s="23"/>
      <c r="B20" s="1" t="s">
        <v>62</v>
      </c>
      <c r="C20" s="27"/>
      <c r="D20" s="63"/>
      <c r="E20" s="27"/>
      <c r="F20" s="29"/>
      <c r="G20" s="1"/>
      <c r="H20" s="29"/>
      <c r="I20" s="21"/>
    </row>
    <row r="21" spans="1:9" ht="15">
      <c r="A21" s="23" t="s">
        <v>41</v>
      </c>
      <c r="B21" s="27" t="s">
        <v>63</v>
      </c>
      <c r="C21" s="27">
        <v>22</v>
      </c>
      <c r="D21" s="63">
        <v>17</v>
      </c>
      <c r="E21" s="27">
        <v>7064</v>
      </c>
      <c r="F21" s="29">
        <f t="shared" si="0"/>
        <v>1666</v>
      </c>
      <c r="G21" s="1">
        <v>8730</v>
      </c>
      <c r="H21" s="29">
        <f t="shared" si="1"/>
        <v>882.9597863904846</v>
      </c>
      <c r="I21" s="21"/>
    </row>
    <row r="22" spans="1:9" ht="15">
      <c r="A22" s="23"/>
      <c r="B22" s="1" t="s">
        <v>32</v>
      </c>
      <c r="C22" s="27"/>
      <c r="D22" s="63"/>
      <c r="E22" s="27"/>
      <c r="F22" s="29"/>
      <c r="G22" s="1"/>
      <c r="H22" s="29"/>
      <c r="I22" s="21"/>
    </row>
    <row r="23" spans="1:9" ht="30">
      <c r="A23" s="23" t="s">
        <v>42</v>
      </c>
      <c r="B23" s="32" t="s">
        <v>64</v>
      </c>
      <c r="C23" s="27">
        <v>24</v>
      </c>
      <c r="D23" s="63">
        <v>18</v>
      </c>
      <c r="E23" s="27">
        <v>7479</v>
      </c>
      <c r="F23" s="29">
        <f t="shared" si="0"/>
        <v>1764</v>
      </c>
      <c r="G23" s="1">
        <v>9243</v>
      </c>
      <c r="H23" s="29">
        <f t="shared" si="1"/>
        <v>934.8450521886884</v>
      </c>
      <c r="I23" s="21"/>
    </row>
    <row r="24" spans="1:9" ht="15">
      <c r="A24" s="23"/>
      <c r="B24" s="1" t="s">
        <v>33</v>
      </c>
      <c r="C24" s="27"/>
      <c r="D24" s="63"/>
      <c r="E24" s="27"/>
      <c r="F24" s="29"/>
      <c r="G24" s="1"/>
      <c r="H24" s="29"/>
      <c r="I24" s="21"/>
    </row>
    <row r="25" spans="1:9" ht="15">
      <c r="A25" s="23" t="s">
        <v>43</v>
      </c>
      <c r="B25" s="27" t="s">
        <v>8</v>
      </c>
      <c r="C25" s="27">
        <v>13</v>
      </c>
      <c r="D25" s="63">
        <v>10</v>
      </c>
      <c r="E25" s="27">
        <v>4153</v>
      </c>
      <c r="F25" s="29">
        <f t="shared" si="0"/>
        <v>980</v>
      </c>
      <c r="G25" s="1">
        <v>5133</v>
      </c>
      <c r="H25" s="29">
        <f t="shared" si="1"/>
        <v>519.1560805890444</v>
      </c>
      <c r="I25" s="21"/>
    </row>
    <row r="26" spans="1:9" ht="15">
      <c r="A26" s="23"/>
      <c r="B26" s="1" t="s">
        <v>34</v>
      </c>
      <c r="C26" s="27"/>
      <c r="D26" s="63"/>
      <c r="E26" s="27"/>
      <c r="F26" s="29"/>
      <c r="G26" s="1"/>
      <c r="H26" s="29"/>
      <c r="I26" s="21"/>
    </row>
    <row r="27" spans="1:9" ht="15">
      <c r="A27" s="23" t="s">
        <v>44</v>
      </c>
      <c r="B27" s="27" t="s">
        <v>9</v>
      </c>
      <c r="C27" s="27">
        <v>26</v>
      </c>
      <c r="D27" s="63">
        <v>22</v>
      </c>
      <c r="E27" s="27">
        <v>9140</v>
      </c>
      <c r="F27" s="29">
        <f t="shared" si="0"/>
        <v>2156</v>
      </c>
      <c r="G27" s="1">
        <v>11296</v>
      </c>
      <c r="H27" s="29">
        <f t="shared" si="1"/>
        <v>1142.4872562505057</v>
      </c>
      <c r="I27" s="21"/>
    </row>
    <row r="28" spans="1:9" ht="15">
      <c r="A28" s="23"/>
      <c r="B28" s="1" t="s">
        <v>26</v>
      </c>
      <c r="C28" s="27"/>
      <c r="D28" s="63"/>
      <c r="E28" s="27"/>
      <c r="F28" s="29"/>
      <c r="G28" s="1"/>
      <c r="H28" s="29"/>
      <c r="I28" s="21"/>
    </row>
    <row r="29" spans="1:9" ht="30">
      <c r="A29" s="23" t="s">
        <v>45</v>
      </c>
      <c r="B29" s="32" t="s">
        <v>66</v>
      </c>
      <c r="C29" s="27">
        <v>24</v>
      </c>
      <c r="D29" s="63">
        <v>18</v>
      </c>
      <c r="E29" s="27">
        <v>7479</v>
      </c>
      <c r="F29" s="29">
        <f t="shared" si="0"/>
        <v>1764</v>
      </c>
      <c r="G29" s="1">
        <v>9243</v>
      </c>
      <c r="H29" s="29">
        <f t="shared" si="1"/>
        <v>934.8450521886884</v>
      </c>
      <c r="I29" s="21"/>
    </row>
    <row r="30" spans="1:9" ht="15">
      <c r="A30" s="23"/>
      <c r="B30" s="1" t="s">
        <v>37</v>
      </c>
      <c r="C30" s="27"/>
      <c r="D30" s="63"/>
      <c r="E30" s="27"/>
      <c r="F30" s="29"/>
      <c r="G30" s="1"/>
      <c r="H30" s="29"/>
      <c r="I30" s="21"/>
    </row>
    <row r="31" spans="1:9" ht="15">
      <c r="A31" s="23" t="s">
        <v>46</v>
      </c>
      <c r="B31" s="27" t="s">
        <v>65</v>
      </c>
      <c r="C31" s="27">
        <v>48</v>
      </c>
      <c r="D31" s="63">
        <v>36</v>
      </c>
      <c r="E31" s="27">
        <v>14956</v>
      </c>
      <c r="F31" s="29">
        <f t="shared" si="0"/>
        <v>3528</v>
      </c>
      <c r="G31" s="1">
        <v>18484</v>
      </c>
      <c r="H31" s="29">
        <f t="shared" si="1"/>
        <v>1869.487822639372</v>
      </c>
      <c r="I31" s="21"/>
    </row>
    <row r="32" spans="1:9" ht="15">
      <c r="A32" s="23"/>
      <c r="B32" s="1" t="s">
        <v>30</v>
      </c>
      <c r="C32" s="27"/>
      <c r="D32" s="63"/>
      <c r="E32" s="27"/>
      <c r="F32" s="29"/>
      <c r="G32" s="1"/>
      <c r="H32" s="29"/>
      <c r="I32" s="21"/>
    </row>
    <row r="33" spans="1:9" ht="15">
      <c r="A33" s="23" t="s">
        <v>47</v>
      </c>
      <c r="B33" s="27" t="s">
        <v>4</v>
      </c>
      <c r="C33" s="27">
        <v>14</v>
      </c>
      <c r="D33" s="63">
        <v>11</v>
      </c>
      <c r="E33" s="27">
        <v>4571</v>
      </c>
      <c r="F33" s="29">
        <f t="shared" si="0"/>
        <v>1078</v>
      </c>
      <c r="G33" s="1">
        <v>5649</v>
      </c>
      <c r="H33" s="29">
        <f t="shared" si="1"/>
        <v>571.3447689942552</v>
      </c>
      <c r="I33" s="21"/>
    </row>
    <row r="34" spans="1:9" ht="15">
      <c r="A34" s="23"/>
      <c r="B34" s="1" t="s">
        <v>36</v>
      </c>
      <c r="C34" s="27"/>
      <c r="D34" s="63"/>
      <c r="E34" s="27"/>
      <c r="F34" s="29"/>
      <c r="G34" s="1"/>
      <c r="H34" s="29"/>
      <c r="I34" s="21"/>
    </row>
    <row r="35" spans="1:9" ht="15">
      <c r="A35" s="23" t="s">
        <v>48</v>
      </c>
      <c r="B35" s="27" t="s">
        <v>11</v>
      </c>
      <c r="C35" s="27">
        <v>10</v>
      </c>
      <c r="D35" s="63">
        <v>8</v>
      </c>
      <c r="E35" s="27">
        <v>3323</v>
      </c>
      <c r="F35" s="29">
        <f t="shared" si="0"/>
        <v>784</v>
      </c>
      <c r="G35" s="1">
        <v>4107</v>
      </c>
      <c r="H35" s="29">
        <f t="shared" si="1"/>
        <v>415.3855489926369</v>
      </c>
      <c r="I35" s="21"/>
    </row>
    <row r="36" spans="1:9" ht="15">
      <c r="A36" s="23"/>
      <c r="B36" s="1" t="s">
        <v>35</v>
      </c>
      <c r="C36" s="27"/>
      <c r="D36" s="63"/>
      <c r="E36" s="27"/>
      <c r="F36" s="29"/>
      <c r="G36" s="1"/>
      <c r="H36" s="29"/>
      <c r="I36" s="21"/>
    </row>
    <row r="37" spans="1:9" ht="15">
      <c r="A37" s="23" t="s">
        <v>49</v>
      </c>
      <c r="B37" s="27" t="s">
        <v>10</v>
      </c>
      <c r="C37" s="27">
        <v>14</v>
      </c>
      <c r="D37" s="63">
        <v>11</v>
      </c>
      <c r="E37" s="27">
        <v>4571</v>
      </c>
      <c r="F37" s="29">
        <f t="shared" si="0"/>
        <v>1078</v>
      </c>
      <c r="G37" s="1">
        <v>5649</v>
      </c>
      <c r="H37" s="29">
        <f t="shared" si="1"/>
        <v>571.3447689942552</v>
      </c>
      <c r="I37" s="21"/>
    </row>
    <row r="38" spans="1:9" s="5" customFormat="1" ht="15">
      <c r="A38" s="23"/>
      <c r="B38" s="1" t="s">
        <v>38</v>
      </c>
      <c r="C38" s="27"/>
      <c r="D38" s="63"/>
      <c r="E38" s="64"/>
      <c r="F38" s="66"/>
      <c r="G38" s="64"/>
      <c r="H38" s="66"/>
      <c r="I38" s="67"/>
    </row>
    <row r="39" spans="1:9" ht="15">
      <c r="A39" s="68" t="s">
        <v>50</v>
      </c>
      <c r="B39" s="65" t="s">
        <v>13</v>
      </c>
      <c r="C39" s="65">
        <v>5</v>
      </c>
      <c r="D39" s="63">
        <v>4</v>
      </c>
      <c r="E39" s="27">
        <v>1663</v>
      </c>
      <c r="F39" s="29">
        <f t="shared" si="0"/>
        <v>392</v>
      </c>
      <c r="G39" s="1">
        <v>2055</v>
      </c>
      <c r="H39" s="29">
        <f t="shared" si="1"/>
        <v>207.844485799822</v>
      </c>
      <c r="I39" s="21"/>
    </row>
    <row r="40" spans="1:9" ht="15">
      <c r="A40" s="23"/>
      <c r="B40" s="1" t="s">
        <v>39</v>
      </c>
      <c r="C40" s="27"/>
      <c r="D40" s="63"/>
      <c r="E40" s="27"/>
      <c r="F40" s="29"/>
      <c r="G40" s="1"/>
      <c r="H40" s="29"/>
      <c r="I40" s="21"/>
    </row>
    <row r="41" spans="1:9" ht="15">
      <c r="A41" s="23" t="s">
        <v>51</v>
      </c>
      <c r="B41" s="27" t="s">
        <v>14</v>
      </c>
      <c r="C41" s="27">
        <v>8</v>
      </c>
      <c r="D41" s="63">
        <v>6</v>
      </c>
      <c r="E41" s="27">
        <v>2494</v>
      </c>
      <c r="F41" s="29">
        <f t="shared" si="0"/>
        <v>588</v>
      </c>
      <c r="G41" s="1">
        <v>3082</v>
      </c>
      <c r="H41" s="29">
        <f t="shared" si="1"/>
        <v>311.7161582652318</v>
      </c>
      <c r="I41" s="21"/>
    </row>
    <row r="42" spans="1:9" ht="15">
      <c r="A42" s="30"/>
      <c r="B42" s="69" t="s">
        <v>20</v>
      </c>
      <c r="C42" s="70">
        <f>SUM(C10:C41)</f>
        <v>495</v>
      </c>
      <c r="D42" s="70">
        <f>SUM(D10:D41)</f>
        <v>387</v>
      </c>
      <c r="E42" s="70">
        <f>SUM(E10:E41)</f>
        <v>160784</v>
      </c>
      <c r="F42" s="70">
        <f>SUM(F10:F41)</f>
        <v>37928</v>
      </c>
      <c r="G42" s="71">
        <f>SUM(G10:G41)</f>
        <v>198712</v>
      </c>
      <c r="H42" s="72"/>
      <c r="I42" s="21"/>
    </row>
    <row r="43" spans="1:4" ht="15">
      <c r="A43" s="5"/>
      <c r="B43" s="5"/>
      <c r="C43" s="5"/>
      <c r="D43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1">
      <selection activeCell="N29" sqref="N29"/>
    </sheetView>
  </sheetViews>
  <sheetFormatPr defaultColWidth="9.00390625" defaultRowHeight="15"/>
  <cols>
    <col min="1" max="1" width="4.28125" style="0" customWidth="1"/>
    <col min="2" max="2" width="33.28125" style="0" customWidth="1"/>
    <col min="3" max="3" width="11.00390625" style="0" customWidth="1"/>
    <col min="4" max="4" width="9.00390625" style="0" customWidth="1"/>
    <col min="5" max="5" width="10.140625" style="0" customWidth="1"/>
    <col min="6" max="6" width="12.00390625" style="0" customWidth="1"/>
    <col min="7" max="8" width="11.140625" style="0" customWidth="1"/>
  </cols>
  <sheetData>
    <row r="2" spans="2:3" s="3" customFormat="1" ht="15">
      <c r="B2" s="21" t="s">
        <v>119</v>
      </c>
      <c r="C2" s="21"/>
    </row>
    <row r="3" spans="2:3" s="3" customFormat="1" ht="15">
      <c r="B3" s="21" t="s">
        <v>121</v>
      </c>
      <c r="C3" s="21"/>
    </row>
    <row r="4" spans="2:3" s="3" customFormat="1" ht="15">
      <c r="B4" s="21" t="s">
        <v>94</v>
      </c>
      <c r="C4" s="21"/>
    </row>
    <row r="5" spans="1:8" ht="15">
      <c r="A5" s="21"/>
      <c r="B5" s="22"/>
      <c r="C5" s="22"/>
      <c r="D5" s="21"/>
      <c r="E5" s="21"/>
      <c r="F5" s="21"/>
      <c r="G5" s="21"/>
      <c r="H5" s="21"/>
    </row>
    <row r="6" spans="1:8" ht="15" hidden="1">
      <c r="A6" s="21"/>
      <c r="B6" s="21"/>
      <c r="C6" s="21"/>
      <c r="D6" s="21"/>
      <c r="E6" s="21"/>
      <c r="F6" s="21"/>
      <c r="G6" s="21"/>
      <c r="H6" s="21"/>
    </row>
    <row r="7" spans="1:8" ht="56.25" customHeight="1">
      <c r="A7" s="39" t="s">
        <v>55</v>
      </c>
      <c r="B7" s="24" t="s">
        <v>21</v>
      </c>
      <c r="C7" s="58" t="s">
        <v>79</v>
      </c>
      <c r="D7" s="33" t="s">
        <v>101</v>
      </c>
      <c r="E7" s="33" t="s">
        <v>99</v>
      </c>
      <c r="F7" s="34" t="s">
        <v>102</v>
      </c>
      <c r="G7" s="32" t="s">
        <v>100</v>
      </c>
      <c r="H7" s="32" t="s">
        <v>117</v>
      </c>
    </row>
    <row r="8" spans="1:8" ht="15">
      <c r="A8" s="23"/>
      <c r="B8" s="24"/>
      <c r="C8" s="25"/>
      <c r="D8" s="27"/>
      <c r="E8" s="27"/>
      <c r="F8" s="27"/>
      <c r="G8" s="27"/>
      <c r="H8" s="25"/>
    </row>
    <row r="9" spans="1:8" ht="15">
      <c r="A9" s="28"/>
      <c r="B9" s="62" t="s">
        <v>23</v>
      </c>
      <c r="C9" s="27"/>
      <c r="D9" s="27"/>
      <c r="E9" s="27"/>
      <c r="F9" s="27"/>
      <c r="G9" s="27"/>
      <c r="H9" s="27"/>
    </row>
    <row r="10" spans="1:11" ht="30">
      <c r="A10" s="23">
        <v>1</v>
      </c>
      <c r="B10" s="32" t="s">
        <v>78</v>
      </c>
      <c r="C10" s="27">
        <v>1.534</v>
      </c>
      <c r="D10" s="27">
        <v>391</v>
      </c>
      <c r="E10" s="29">
        <v>92</v>
      </c>
      <c r="F10" s="7">
        <f>D10+E10</f>
        <v>483</v>
      </c>
      <c r="G10" s="29">
        <f>F10/8/1.2359</f>
        <v>48.851039728133344</v>
      </c>
      <c r="H10" s="29">
        <v>339</v>
      </c>
      <c r="K10" s="17"/>
    </row>
    <row r="11" spans="1:11" ht="15">
      <c r="A11" s="23">
        <v>2</v>
      </c>
      <c r="B11" s="27" t="s">
        <v>56</v>
      </c>
      <c r="C11" s="27">
        <v>6.427</v>
      </c>
      <c r="D11" s="27">
        <v>1639</v>
      </c>
      <c r="E11" s="29">
        <v>387</v>
      </c>
      <c r="F11" s="7">
        <f aca="true" t="shared" si="0" ref="F11:F33">D11+E11</f>
        <v>2026</v>
      </c>
      <c r="G11" s="29">
        <f aca="true" t="shared" si="1" ref="G11:G33">F11/8/1.2359</f>
        <v>204.91140059875394</v>
      </c>
      <c r="H11" s="29">
        <v>1424</v>
      </c>
      <c r="K11" s="17"/>
    </row>
    <row r="12" spans="1:11" ht="15">
      <c r="A12" s="23">
        <v>3</v>
      </c>
      <c r="B12" s="27" t="s">
        <v>57</v>
      </c>
      <c r="C12" s="27">
        <v>4.694</v>
      </c>
      <c r="D12" s="27">
        <v>1197</v>
      </c>
      <c r="E12" s="29">
        <v>282</v>
      </c>
      <c r="F12" s="7">
        <f t="shared" si="0"/>
        <v>1479</v>
      </c>
      <c r="G12" s="29">
        <f t="shared" si="1"/>
        <v>149.58734525447042</v>
      </c>
      <c r="H12" s="29">
        <v>1039</v>
      </c>
      <c r="K12" s="17"/>
    </row>
    <row r="13" spans="1:11" ht="15">
      <c r="A13" s="23"/>
      <c r="B13" s="27"/>
      <c r="C13" s="27"/>
      <c r="D13" s="27"/>
      <c r="E13" s="29"/>
      <c r="F13" s="7"/>
      <c r="G13" s="29"/>
      <c r="H13" s="29"/>
      <c r="K13" s="17"/>
    </row>
    <row r="14" spans="1:11" ht="15">
      <c r="A14" s="23"/>
      <c r="B14" s="64" t="s">
        <v>27</v>
      </c>
      <c r="C14" s="65"/>
      <c r="D14" s="27"/>
      <c r="E14" s="29"/>
      <c r="F14" s="7"/>
      <c r="G14" s="29"/>
      <c r="H14" s="29"/>
      <c r="K14" s="17"/>
    </row>
    <row r="15" spans="1:11" ht="15">
      <c r="A15" s="23">
        <v>4</v>
      </c>
      <c r="B15" s="27" t="s">
        <v>58</v>
      </c>
      <c r="C15" s="27">
        <v>0.28</v>
      </c>
      <c r="D15" s="27">
        <v>71</v>
      </c>
      <c r="E15" s="29">
        <v>17</v>
      </c>
      <c r="F15" s="7">
        <f t="shared" si="0"/>
        <v>88</v>
      </c>
      <c r="G15" s="29">
        <f t="shared" si="1"/>
        <v>8.90039647220649</v>
      </c>
      <c r="H15" s="29">
        <v>62</v>
      </c>
      <c r="K15" s="17"/>
    </row>
    <row r="16" spans="1:11" ht="15">
      <c r="A16" s="23"/>
      <c r="B16" s="1" t="s">
        <v>120</v>
      </c>
      <c r="C16" s="27"/>
      <c r="D16" s="27"/>
      <c r="E16" s="29"/>
      <c r="F16" s="7"/>
      <c r="G16" s="29"/>
      <c r="H16" s="29"/>
      <c r="K16" s="17"/>
    </row>
    <row r="17" spans="1:11" ht="15">
      <c r="A17" s="23">
        <v>5</v>
      </c>
      <c r="B17" s="27" t="s">
        <v>60</v>
      </c>
      <c r="C17" s="27">
        <v>0.427</v>
      </c>
      <c r="D17" s="27">
        <v>109</v>
      </c>
      <c r="E17" s="29">
        <v>26</v>
      </c>
      <c r="F17" s="7">
        <f t="shared" si="0"/>
        <v>135</v>
      </c>
      <c r="G17" s="29">
        <f t="shared" si="1"/>
        <v>13.654017315316773</v>
      </c>
      <c r="H17" s="29">
        <v>95</v>
      </c>
      <c r="K17" s="17"/>
    </row>
    <row r="18" spans="1:11" ht="15">
      <c r="A18" s="23"/>
      <c r="B18" s="1" t="s">
        <v>29</v>
      </c>
      <c r="C18" s="27"/>
      <c r="D18" s="27"/>
      <c r="E18" s="29"/>
      <c r="F18" s="7"/>
      <c r="G18" s="29"/>
      <c r="H18" s="29"/>
      <c r="K18" s="17"/>
    </row>
    <row r="19" spans="1:11" ht="15">
      <c r="A19" s="23">
        <v>6</v>
      </c>
      <c r="B19" s="27" t="s">
        <v>61</v>
      </c>
      <c r="C19" s="27">
        <v>5.036</v>
      </c>
      <c r="D19" s="27">
        <v>1284</v>
      </c>
      <c r="E19" s="29">
        <v>303</v>
      </c>
      <c r="F19" s="7">
        <f t="shared" si="0"/>
        <v>1587</v>
      </c>
      <c r="G19" s="29">
        <f t="shared" si="1"/>
        <v>160.51055910672383</v>
      </c>
      <c r="H19" s="29">
        <v>1115</v>
      </c>
      <c r="K19" s="17"/>
    </row>
    <row r="20" spans="1:11" ht="15">
      <c r="A20" s="23"/>
      <c r="B20" s="1" t="s">
        <v>62</v>
      </c>
      <c r="C20" s="27"/>
      <c r="D20" s="27"/>
      <c r="E20" s="29"/>
      <c r="F20" s="7"/>
      <c r="G20" s="29"/>
      <c r="H20" s="29"/>
      <c r="K20" s="17"/>
    </row>
    <row r="21" spans="1:11" ht="15">
      <c r="A21" s="23">
        <v>7</v>
      </c>
      <c r="B21" s="27" t="s">
        <v>63</v>
      </c>
      <c r="C21" s="27">
        <v>0.427</v>
      </c>
      <c r="D21" s="27">
        <v>109</v>
      </c>
      <c r="E21" s="29">
        <v>26</v>
      </c>
      <c r="F21" s="7">
        <f t="shared" si="0"/>
        <v>135</v>
      </c>
      <c r="G21" s="29">
        <f t="shared" si="1"/>
        <v>13.654017315316773</v>
      </c>
      <c r="H21" s="29">
        <v>95</v>
      </c>
      <c r="K21" s="17"/>
    </row>
    <row r="22" spans="1:11" ht="15">
      <c r="A22" s="23"/>
      <c r="B22" s="1" t="s">
        <v>32</v>
      </c>
      <c r="C22" s="27"/>
      <c r="D22" s="27"/>
      <c r="E22" s="29"/>
      <c r="F22" s="7"/>
      <c r="G22" s="29"/>
      <c r="H22" s="29"/>
      <c r="K22" s="17"/>
    </row>
    <row r="23" spans="1:11" ht="30">
      <c r="A23" s="23">
        <v>8</v>
      </c>
      <c r="B23" s="32" t="s">
        <v>64</v>
      </c>
      <c r="C23" s="27">
        <v>3.43</v>
      </c>
      <c r="D23" s="27">
        <v>875</v>
      </c>
      <c r="E23" s="29">
        <v>206</v>
      </c>
      <c r="F23" s="7">
        <f t="shared" si="0"/>
        <v>1081</v>
      </c>
      <c r="G23" s="29">
        <f t="shared" si="1"/>
        <v>109.33327939153654</v>
      </c>
      <c r="H23" s="29">
        <v>760</v>
      </c>
      <c r="K23" s="17"/>
    </row>
    <row r="24" spans="1:11" ht="15">
      <c r="A24" s="23"/>
      <c r="B24" s="1" t="s">
        <v>26</v>
      </c>
      <c r="C24" s="27"/>
      <c r="D24" s="27"/>
      <c r="E24" s="29"/>
      <c r="F24" s="7"/>
      <c r="G24" s="29"/>
      <c r="H24" s="29"/>
      <c r="K24" s="17"/>
    </row>
    <row r="25" spans="1:11" ht="30">
      <c r="A25" s="23">
        <v>9</v>
      </c>
      <c r="B25" s="32" t="s">
        <v>66</v>
      </c>
      <c r="C25" s="27">
        <v>4.191</v>
      </c>
      <c r="D25" s="27">
        <v>1069</v>
      </c>
      <c r="E25" s="29">
        <v>252</v>
      </c>
      <c r="F25" s="7">
        <f t="shared" si="0"/>
        <v>1321</v>
      </c>
      <c r="G25" s="29">
        <f t="shared" si="1"/>
        <v>133.60708795209968</v>
      </c>
      <c r="H25" s="29">
        <v>928</v>
      </c>
      <c r="K25" s="17"/>
    </row>
    <row r="26" spans="1:11" ht="15">
      <c r="A26" s="23"/>
      <c r="B26" s="1" t="s">
        <v>37</v>
      </c>
      <c r="C26" s="27"/>
      <c r="D26" s="27"/>
      <c r="E26" s="29"/>
      <c r="F26" s="7"/>
      <c r="G26" s="29"/>
      <c r="H26" s="29"/>
      <c r="K26" s="17"/>
    </row>
    <row r="27" spans="1:11" ht="15">
      <c r="A27" s="23">
        <v>10</v>
      </c>
      <c r="B27" s="27" t="s">
        <v>65</v>
      </c>
      <c r="C27" s="27">
        <v>6.561</v>
      </c>
      <c r="D27" s="27">
        <v>1673</v>
      </c>
      <c r="E27" s="29">
        <v>395</v>
      </c>
      <c r="F27" s="7">
        <f t="shared" si="0"/>
        <v>2068</v>
      </c>
      <c r="G27" s="29">
        <f t="shared" si="1"/>
        <v>209.1593170968525</v>
      </c>
      <c r="H27" s="29">
        <v>1453</v>
      </c>
      <c r="K27" s="17"/>
    </row>
    <row r="28" spans="1:11" ht="15">
      <c r="A28" s="23"/>
      <c r="B28" s="1" t="s">
        <v>35</v>
      </c>
      <c r="C28" s="27"/>
      <c r="D28" s="27"/>
      <c r="E28" s="29"/>
      <c r="F28" s="7"/>
      <c r="G28" s="29"/>
      <c r="H28" s="29"/>
      <c r="K28" s="17"/>
    </row>
    <row r="29" spans="1:11" ht="15">
      <c r="A29" s="23">
        <v>11</v>
      </c>
      <c r="B29" s="27" t="s">
        <v>10</v>
      </c>
      <c r="C29" s="27">
        <v>0.7</v>
      </c>
      <c r="D29" s="27">
        <v>178</v>
      </c>
      <c r="E29" s="29">
        <v>42</v>
      </c>
      <c r="F29" s="7">
        <f t="shared" si="0"/>
        <v>220</v>
      </c>
      <c r="G29" s="29">
        <f t="shared" si="1"/>
        <v>22.250991180516223</v>
      </c>
      <c r="H29" s="29">
        <v>155</v>
      </c>
      <c r="K29" s="17"/>
    </row>
    <row r="30" spans="1:11" s="5" customFormat="1" ht="15">
      <c r="A30" s="23"/>
      <c r="B30" s="1" t="s">
        <v>38</v>
      </c>
      <c r="C30" s="27"/>
      <c r="D30" s="64"/>
      <c r="E30" s="29"/>
      <c r="F30" s="7"/>
      <c r="G30" s="29"/>
      <c r="H30" s="29"/>
      <c r="I30"/>
      <c r="J30"/>
      <c r="K30" s="17"/>
    </row>
    <row r="31" spans="1:11" ht="15">
      <c r="A31" s="68">
        <v>12</v>
      </c>
      <c r="B31" s="65" t="s">
        <v>13</v>
      </c>
      <c r="C31" s="65">
        <v>0.219</v>
      </c>
      <c r="D31" s="27">
        <v>56</v>
      </c>
      <c r="E31" s="29">
        <v>13</v>
      </c>
      <c r="F31" s="7">
        <f t="shared" si="0"/>
        <v>69</v>
      </c>
      <c r="G31" s="29">
        <f t="shared" si="1"/>
        <v>6.978719961161906</v>
      </c>
      <c r="H31" s="29">
        <v>48</v>
      </c>
      <c r="K31" s="17"/>
    </row>
    <row r="32" spans="1:11" ht="15">
      <c r="A32" s="68"/>
      <c r="B32" s="1" t="s">
        <v>39</v>
      </c>
      <c r="C32" s="65"/>
      <c r="D32" s="27"/>
      <c r="E32" s="29"/>
      <c r="F32" s="7"/>
      <c r="G32" s="29"/>
      <c r="H32" s="29"/>
      <c r="K32" s="17"/>
    </row>
    <row r="33" spans="1:11" ht="15">
      <c r="A33" s="68">
        <v>13</v>
      </c>
      <c r="B33" s="65" t="s">
        <v>127</v>
      </c>
      <c r="C33" s="65">
        <v>0.547</v>
      </c>
      <c r="D33" s="27">
        <v>139</v>
      </c>
      <c r="E33" s="29">
        <v>33</v>
      </c>
      <c r="F33" s="7">
        <f t="shared" si="0"/>
        <v>172</v>
      </c>
      <c r="G33" s="29">
        <f t="shared" si="1"/>
        <v>17.396229468403593</v>
      </c>
      <c r="H33" s="29">
        <v>121</v>
      </c>
      <c r="K33" s="17"/>
    </row>
    <row r="34" spans="1:11" ht="15">
      <c r="A34" s="30"/>
      <c r="B34" s="69" t="s">
        <v>20</v>
      </c>
      <c r="C34" s="70">
        <f aca="true" t="shared" si="2" ref="C34:H34">SUM(C10:C33)</f>
        <v>34.47299999999999</v>
      </c>
      <c r="D34" s="70">
        <f t="shared" si="2"/>
        <v>8790</v>
      </c>
      <c r="E34" s="70">
        <f t="shared" si="2"/>
        <v>2074</v>
      </c>
      <c r="F34" s="70">
        <f t="shared" si="2"/>
        <v>10864</v>
      </c>
      <c r="G34" s="72">
        <f t="shared" si="2"/>
        <v>1098.7944008414918</v>
      </c>
      <c r="H34" s="70">
        <f t="shared" si="2"/>
        <v>7634</v>
      </c>
      <c r="K34" s="17"/>
    </row>
    <row r="35" spans="1:3" ht="15">
      <c r="A35" s="5"/>
      <c r="B35" s="5"/>
      <c r="C35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N10" sqref="N10"/>
    </sheetView>
  </sheetViews>
  <sheetFormatPr defaultColWidth="9.00390625" defaultRowHeight="15"/>
  <cols>
    <col min="1" max="1" width="4.28125" style="0" customWidth="1"/>
    <col min="2" max="2" width="37.8515625" style="0" customWidth="1"/>
    <col min="3" max="3" width="11.00390625" style="0" customWidth="1"/>
    <col min="4" max="4" width="9.00390625" style="0" customWidth="1"/>
    <col min="5" max="5" width="10.140625" style="0" customWidth="1"/>
    <col min="6" max="6" width="12.00390625" style="0" customWidth="1"/>
    <col min="7" max="7" width="11.140625" style="0" hidden="1" customWidth="1"/>
  </cols>
  <sheetData>
    <row r="2" spans="2:3" s="3" customFormat="1" ht="15">
      <c r="B2" s="21" t="s">
        <v>122</v>
      </c>
      <c r="C2" s="21"/>
    </row>
    <row r="3" spans="2:3" s="3" customFormat="1" ht="15">
      <c r="B3" s="21" t="s">
        <v>124</v>
      </c>
      <c r="C3" s="21"/>
    </row>
    <row r="4" spans="2:3" s="3" customFormat="1" ht="15">
      <c r="B4" s="21" t="s">
        <v>94</v>
      </c>
      <c r="C4" s="21"/>
    </row>
    <row r="5" spans="1:7" ht="15">
      <c r="A5" s="21"/>
      <c r="B5" s="22"/>
      <c r="C5" s="22"/>
      <c r="D5" s="21"/>
      <c r="E5" s="21"/>
      <c r="F5" s="21"/>
      <c r="G5" s="21"/>
    </row>
    <row r="6" spans="1:7" ht="15" hidden="1">
      <c r="A6" s="21"/>
      <c r="B6" s="21"/>
      <c r="C6" s="21"/>
      <c r="D6" s="21"/>
      <c r="E6" s="21"/>
      <c r="F6" s="21"/>
      <c r="G6" s="21"/>
    </row>
    <row r="7" spans="1:8" ht="56.25" customHeight="1">
      <c r="A7" s="39" t="s">
        <v>55</v>
      </c>
      <c r="B7" s="24" t="s">
        <v>21</v>
      </c>
      <c r="C7" s="58" t="s">
        <v>79</v>
      </c>
      <c r="D7" s="33" t="s">
        <v>101</v>
      </c>
      <c r="E7" s="33" t="s">
        <v>99</v>
      </c>
      <c r="F7" s="34" t="s">
        <v>102</v>
      </c>
      <c r="G7" s="32" t="s">
        <v>100</v>
      </c>
      <c r="H7" s="95" t="s">
        <v>117</v>
      </c>
    </row>
    <row r="8" spans="1:8" ht="15">
      <c r="A8" s="23"/>
      <c r="B8" s="24"/>
      <c r="C8" s="25"/>
      <c r="D8" s="27"/>
      <c r="E8" s="27"/>
      <c r="F8" s="27"/>
      <c r="G8" s="27"/>
      <c r="H8" s="95"/>
    </row>
    <row r="9" spans="1:8" ht="15">
      <c r="A9" s="28"/>
      <c r="B9" s="62" t="s">
        <v>23</v>
      </c>
      <c r="C9" s="27"/>
      <c r="D9" s="27"/>
      <c r="E9" s="27"/>
      <c r="F9" s="27"/>
      <c r="G9" s="27"/>
      <c r="H9" s="95"/>
    </row>
    <row r="10" spans="1:8" ht="15">
      <c r="A10" s="99">
        <v>1</v>
      </c>
      <c r="B10" s="32" t="s">
        <v>123</v>
      </c>
      <c r="C10" s="27">
        <v>0.667</v>
      </c>
      <c r="D10" s="27">
        <v>170</v>
      </c>
      <c r="E10" s="29">
        <v>40</v>
      </c>
      <c r="F10" s="7">
        <f>D10+E10</f>
        <v>210</v>
      </c>
      <c r="G10" s="29"/>
      <c r="H10" s="95">
        <v>148</v>
      </c>
    </row>
    <row r="11" spans="1:8" ht="15">
      <c r="A11" s="100">
        <v>2</v>
      </c>
      <c r="B11" s="102" t="s">
        <v>125</v>
      </c>
      <c r="C11" s="102">
        <v>2.4</v>
      </c>
      <c r="D11" s="103">
        <v>612</v>
      </c>
      <c r="E11" s="103">
        <v>144</v>
      </c>
      <c r="F11" s="7">
        <f>D11+E11</f>
        <v>756</v>
      </c>
      <c r="G11" s="103"/>
      <c r="H11" s="103">
        <v>531</v>
      </c>
    </row>
    <row r="12" spans="1:8" ht="15">
      <c r="A12" s="101">
        <v>3</v>
      </c>
      <c r="B12" s="95" t="s">
        <v>126</v>
      </c>
      <c r="C12" s="95">
        <v>2.381</v>
      </c>
      <c r="D12" s="95">
        <v>608</v>
      </c>
      <c r="E12" s="95">
        <v>143</v>
      </c>
      <c r="F12" s="7">
        <f>D12+E12</f>
        <v>751</v>
      </c>
      <c r="G12" s="95"/>
      <c r="H12" s="95">
        <v>528</v>
      </c>
    </row>
    <row r="13" spans="1:8" ht="15">
      <c r="A13" s="95"/>
      <c r="B13" s="95" t="s">
        <v>88</v>
      </c>
      <c r="C13" s="95">
        <f aca="true" t="shared" si="0" ref="C13:H13">SUM(C10:C12)</f>
        <v>5.448</v>
      </c>
      <c r="D13" s="95">
        <f t="shared" si="0"/>
        <v>1390</v>
      </c>
      <c r="E13" s="95">
        <f t="shared" si="0"/>
        <v>327</v>
      </c>
      <c r="F13" s="108">
        <f t="shared" si="0"/>
        <v>1717</v>
      </c>
      <c r="G13" s="108">
        <f t="shared" si="0"/>
        <v>0</v>
      </c>
      <c r="H13" s="108">
        <f t="shared" si="0"/>
        <v>1207</v>
      </c>
    </row>
    <row r="16" spans="2:6" ht="15">
      <c r="B16" s="31" t="s">
        <v>128</v>
      </c>
      <c r="C16" s="31"/>
      <c r="D16" s="31"/>
      <c r="E16" s="31"/>
      <c r="F16" s="22"/>
    </row>
    <row r="17" spans="2:6" ht="15">
      <c r="B17" s="31" t="s">
        <v>129</v>
      </c>
      <c r="C17" s="31"/>
      <c r="D17" s="31"/>
      <c r="E17" s="31"/>
      <c r="F17" s="22"/>
    </row>
    <row r="18" spans="2:6" ht="15">
      <c r="B18" s="31" t="s">
        <v>95</v>
      </c>
      <c r="C18" s="31"/>
      <c r="D18" s="31"/>
      <c r="E18" s="31"/>
      <c r="F18" s="22"/>
    </row>
    <row r="20" spans="1:8" ht="45">
      <c r="A20" s="39" t="s">
        <v>55</v>
      </c>
      <c r="B20" s="24" t="s">
        <v>21</v>
      </c>
      <c r="C20" s="58" t="s">
        <v>79</v>
      </c>
      <c r="D20" s="33" t="s">
        <v>101</v>
      </c>
      <c r="E20" s="33" t="s">
        <v>99</v>
      </c>
      <c r="F20" s="34" t="s">
        <v>102</v>
      </c>
      <c r="G20" s="32" t="s">
        <v>100</v>
      </c>
      <c r="H20" s="95" t="s">
        <v>117</v>
      </c>
    </row>
    <row r="21" spans="1:8" ht="15">
      <c r="A21" s="23"/>
      <c r="B21" s="24"/>
      <c r="C21" s="25"/>
      <c r="D21" s="27"/>
      <c r="E21" s="27"/>
      <c r="F21" s="27"/>
      <c r="G21" s="27"/>
      <c r="H21" s="95"/>
    </row>
    <row r="22" spans="1:8" ht="15">
      <c r="A22" s="28"/>
      <c r="B22" s="62" t="s">
        <v>30</v>
      </c>
      <c r="C22" s="27"/>
      <c r="D22" s="27"/>
      <c r="E22" s="27"/>
      <c r="F22" s="27"/>
      <c r="G22" s="27"/>
      <c r="H22" s="95"/>
    </row>
    <row r="23" spans="1:8" ht="15">
      <c r="A23" s="99">
        <v>1</v>
      </c>
      <c r="B23" s="32" t="s">
        <v>4</v>
      </c>
      <c r="C23" s="27">
        <v>1.179</v>
      </c>
      <c r="D23" s="27">
        <v>301</v>
      </c>
      <c r="E23" s="29">
        <v>71</v>
      </c>
      <c r="F23" s="7">
        <f>D23+E23</f>
        <v>372</v>
      </c>
      <c r="G23" s="29"/>
      <c r="H23" s="95">
        <v>261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zoomScalePageLayoutView="0" workbookViewId="0" topLeftCell="A13">
      <selection activeCell="F41" sqref="F41"/>
    </sheetView>
  </sheetViews>
  <sheetFormatPr defaultColWidth="9.0039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</cols>
  <sheetData>
    <row r="2" s="3" customFormat="1" ht="15">
      <c r="B2" s="21" t="s">
        <v>71</v>
      </c>
    </row>
    <row r="3" s="3" customFormat="1" ht="15">
      <c r="B3" s="21" t="s">
        <v>110</v>
      </c>
    </row>
    <row r="4" s="3" customFormat="1" ht="15">
      <c r="B4" s="21" t="s">
        <v>94</v>
      </c>
    </row>
    <row r="5" spans="1:2" ht="15">
      <c r="A5" s="21"/>
      <c r="B5" s="22"/>
    </row>
    <row r="6" spans="1:2" ht="15" hidden="1">
      <c r="A6" s="21"/>
      <c r="B6" s="21"/>
    </row>
    <row r="7" spans="1:12" ht="60.75" customHeight="1">
      <c r="A7" s="39" t="s">
        <v>55</v>
      </c>
      <c r="B7" s="24" t="s">
        <v>21</v>
      </c>
      <c r="C7" s="58" t="s">
        <v>79</v>
      </c>
      <c r="D7" s="33" t="s">
        <v>101</v>
      </c>
      <c r="E7" s="33" t="s">
        <v>99</v>
      </c>
      <c r="F7" s="34" t="s">
        <v>102</v>
      </c>
      <c r="G7" s="32" t="s">
        <v>100</v>
      </c>
      <c r="H7" s="58" t="s">
        <v>130</v>
      </c>
      <c r="I7" s="33" t="s">
        <v>101</v>
      </c>
      <c r="J7" s="33" t="s">
        <v>99</v>
      </c>
      <c r="K7" s="34" t="s">
        <v>102</v>
      </c>
      <c r="L7" s="32" t="s">
        <v>100</v>
      </c>
    </row>
    <row r="8" spans="1:12" ht="15">
      <c r="A8" s="23"/>
      <c r="B8" s="24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>
      <c r="A9" s="28"/>
      <c r="B9" s="62" t="s">
        <v>23</v>
      </c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30">
      <c r="A10" s="23">
        <v>1</v>
      </c>
      <c r="B10" s="32" t="s">
        <v>78</v>
      </c>
      <c r="C10" s="95">
        <v>2.134</v>
      </c>
      <c r="D10" s="95">
        <v>544</v>
      </c>
      <c r="E10" s="97">
        <v>128</v>
      </c>
      <c r="F10" s="7">
        <f>D10+E10</f>
        <v>672</v>
      </c>
      <c r="G10" s="97">
        <f>F10/8/1.2359</f>
        <v>67.96666396957683</v>
      </c>
      <c r="H10" s="95">
        <v>0.567</v>
      </c>
      <c r="I10" s="95">
        <v>361</v>
      </c>
      <c r="J10" s="95">
        <v>85</v>
      </c>
      <c r="K10" s="95">
        <f>I10+J10</f>
        <v>446</v>
      </c>
      <c r="L10" s="97">
        <f>K10/8/1.2359</f>
        <v>45.108827575046526</v>
      </c>
    </row>
    <row r="11" spans="1:12" ht="15">
      <c r="A11" s="23">
        <v>2</v>
      </c>
      <c r="B11" s="27" t="s">
        <v>57</v>
      </c>
      <c r="C11" s="95">
        <v>7.469</v>
      </c>
      <c r="D11" s="95">
        <v>1904</v>
      </c>
      <c r="E11" s="97">
        <v>449</v>
      </c>
      <c r="F11" s="7">
        <f aca="true" t="shared" si="0" ref="F11:F36">D11+E11</f>
        <v>2353</v>
      </c>
      <c r="G11" s="97">
        <f aca="true" t="shared" si="1" ref="G11:G36">F11/8/1.2359</f>
        <v>237.98446476252124</v>
      </c>
      <c r="H11" s="95"/>
      <c r="I11" s="95"/>
      <c r="J11" s="95"/>
      <c r="K11" s="95"/>
      <c r="L11" s="95"/>
    </row>
    <row r="12" spans="1:12" ht="15">
      <c r="A12" s="23"/>
      <c r="B12" s="27"/>
      <c r="C12" s="95"/>
      <c r="D12" s="95"/>
      <c r="E12" s="97"/>
      <c r="F12" s="7"/>
      <c r="G12" s="97"/>
      <c r="H12" s="95"/>
      <c r="I12" s="95"/>
      <c r="J12" s="95"/>
      <c r="K12" s="95"/>
      <c r="L12" s="95"/>
    </row>
    <row r="13" spans="1:12" ht="15">
      <c r="A13" s="23"/>
      <c r="B13" s="64" t="s">
        <v>27</v>
      </c>
      <c r="C13" s="95"/>
      <c r="D13" s="95"/>
      <c r="E13" s="97"/>
      <c r="F13" s="7"/>
      <c r="G13" s="97"/>
      <c r="H13" s="95"/>
      <c r="I13" s="95"/>
      <c r="J13" s="95"/>
      <c r="K13" s="95"/>
      <c r="L13" s="95"/>
    </row>
    <row r="14" spans="1:12" ht="15">
      <c r="A14" s="23">
        <v>3</v>
      </c>
      <c r="B14" s="27" t="s">
        <v>58</v>
      </c>
      <c r="C14" s="95">
        <v>1</v>
      </c>
      <c r="D14" s="95">
        <v>255</v>
      </c>
      <c r="E14" s="97">
        <v>60</v>
      </c>
      <c r="F14" s="7">
        <f t="shared" si="0"/>
        <v>315</v>
      </c>
      <c r="G14" s="97">
        <f t="shared" si="1"/>
        <v>31.859373735739137</v>
      </c>
      <c r="H14" s="95"/>
      <c r="I14" s="95"/>
      <c r="J14" s="95"/>
      <c r="K14" s="95"/>
      <c r="L14" s="95"/>
    </row>
    <row r="15" spans="1:12" ht="15">
      <c r="A15" s="23"/>
      <c r="B15" s="1" t="s">
        <v>29</v>
      </c>
      <c r="C15" s="95"/>
      <c r="D15" s="95"/>
      <c r="E15" s="97"/>
      <c r="F15" s="7"/>
      <c r="G15" s="97"/>
      <c r="H15" s="95"/>
      <c r="I15" s="95"/>
      <c r="J15" s="95"/>
      <c r="K15" s="95"/>
      <c r="L15" s="95"/>
    </row>
    <row r="16" spans="1:12" ht="15">
      <c r="A16" s="23">
        <v>4</v>
      </c>
      <c r="B16" s="27" t="s">
        <v>61</v>
      </c>
      <c r="C16" s="95">
        <v>3.201</v>
      </c>
      <c r="D16" s="95">
        <v>816</v>
      </c>
      <c r="E16" s="97">
        <v>192</v>
      </c>
      <c r="F16" s="7">
        <f t="shared" si="0"/>
        <v>1008</v>
      </c>
      <c r="G16" s="97">
        <f t="shared" si="1"/>
        <v>101.94999595436524</v>
      </c>
      <c r="H16" s="95"/>
      <c r="I16" s="95"/>
      <c r="J16" s="95"/>
      <c r="K16" s="95"/>
      <c r="L16" s="95"/>
    </row>
    <row r="17" spans="1:12" ht="15">
      <c r="A17" s="23"/>
      <c r="B17" s="1" t="s">
        <v>62</v>
      </c>
      <c r="C17" s="95"/>
      <c r="D17" s="95"/>
      <c r="E17" s="97"/>
      <c r="F17" s="7"/>
      <c r="G17" s="97"/>
      <c r="H17" s="95"/>
      <c r="I17" s="95"/>
      <c r="J17" s="95"/>
      <c r="K17" s="95"/>
      <c r="L17" s="95"/>
    </row>
    <row r="18" spans="1:12" ht="15">
      <c r="A18" s="23">
        <v>5</v>
      </c>
      <c r="B18" s="27" t="s">
        <v>63</v>
      </c>
      <c r="C18" s="95">
        <v>1.067</v>
      </c>
      <c r="D18" s="95">
        <v>272</v>
      </c>
      <c r="E18" s="97">
        <v>64</v>
      </c>
      <c r="F18" s="7">
        <f t="shared" si="0"/>
        <v>336</v>
      </c>
      <c r="G18" s="97">
        <f t="shared" si="1"/>
        <v>33.983331984788414</v>
      </c>
      <c r="H18" s="95"/>
      <c r="I18" s="95"/>
      <c r="J18" s="95"/>
      <c r="K18" s="95"/>
      <c r="L18" s="95"/>
    </row>
    <row r="19" spans="1:12" ht="15">
      <c r="A19" s="23"/>
      <c r="B19" s="1" t="s">
        <v>32</v>
      </c>
      <c r="C19" s="95"/>
      <c r="D19" s="95"/>
      <c r="E19" s="97"/>
      <c r="F19" s="7"/>
      <c r="G19" s="97"/>
      <c r="H19" s="95"/>
      <c r="I19" s="95"/>
      <c r="J19" s="95"/>
      <c r="K19" s="95"/>
      <c r="L19" s="95"/>
    </row>
    <row r="20" spans="1:12" ht="30">
      <c r="A20" s="23">
        <v>6</v>
      </c>
      <c r="B20" s="32" t="s">
        <v>64</v>
      </c>
      <c r="C20" s="95">
        <v>1.761</v>
      </c>
      <c r="D20" s="95">
        <v>449</v>
      </c>
      <c r="E20" s="97">
        <v>106</v>
      </c>
      <c r="F20" s="7">
        <f t="shared" si="0"/>
        <v>555</v>
      </c>
      <c r="G20" s="97">
        <f t="shared" si="1"/>
        <v>56.13318229630229</v>
      </c>
      <c r="H20" s="95"/>
      <c r="I20" s="95"/>
      <c r="J20" s="95"/>
      <c r="K20" s="95"/>
      <c r="L20" s="95"/>
    </row>
    <row r="21" spans="1:12" ht="15">
      <c r="A21" s="23"/>
      <c r="B21" s="1" t="s">
        <v>34</v>
      </c>
      <c r="C21" s="95"/>
      <c r="D21" s="95"/>
      <c r="E21" s="97"/>
      <c r="F21" s="7"/>
      <c r="G21" s="97"/>
      <c r="H21" s="95"/>
      <c r="I21" s="95"/>
      <c r="J21" s="95"/>
      <c r="K21" s="95"/>
      <c r="L21" s="95"/>
    </row>
    <row r="22" spans="1:12" ht="15">
      <c r="A22" s="23">
        <v>7</v>
      </c>
      <c r="B22" s="27" t="s">
        <v>9</v>
      </c>
      <c r="C22" s="95">
        <v>1.28</v>
      </c>
      <c r="D22" s="95">
        <v>326</v>
      </c>
      <c r="E22" s="97">
        <v>77</v>
      </c>
      <c r="F22" s="7">
        <f t="shared" si="0"/>
        <v>403</v>
      </c>
      <c r="G22" s="97">
        <f t="shared" si="1"/>
        <v>40.75977020794563</v>
      </c>
      <c r="H22" s="95"/>
      <c r="I22" s="95"/>
      <c r="J22" s="95"/>
      <c r="K22" s="95"/>
      <c r="L22" s="95"/>
    </row>
    <row r="23" spans="1:12" ht="15">
      <c r="A23" s="23"/>
      <c r="B23" s="1" t="s">
        <v>26</v>
      </c>
      <c r="C23" s="95"/>
      <c r="D23" s="95"/>
      <c r="E23" s="97"/>
      <c r="F23" s="7"/>
      <c r="G23" s="97"/>
      <c r="H23" s="95"/>
      <c r="I23" s="95"/>
      <c r="J23" s="95"/>
      <c r="K23" s="95"/>
      <c r="L23" s="95"/>
    </row>
    <row r="24" spans="1:12" ht="30">
      <c r="A24" s="23">
        <v>8</v>
      </c>
      <c r="B24" s="32" t="s">
        <v>66</v>
      </c>
      <c r="C24" s="95">
        <v>1.8</v>
      </c>
      <c r="D24" s="95">
        <v>459</v>
      </c>
      <c r="E24" s="97">
        <v>108</v>
      </c>
      <c r="F24" s="7">
        <f t="shared" si="0"/>
        <v>567</v>
      </c>
      <c r="G24" s="97">
        <f t="shared" si="1"/>
        <v>57.346872724330446</v>
      </c>
      <c r="H24" s="95"/>
      <c r="I24" s="95"/>
      <c r="J24" s="95"/>
      <c r="K24" s="95"/>
      <c r="L24" s="95"/>
    </row>
    <row r="25" spans="1:12" ht="15">
      <c r="A25" s="23"/>
      <c r="B25" s="1" t="s">
        <v>37</v>
      </c>
      <c r="C25" s="95"/>
      <c r="D25" s="95"/>
      <c r="E25" s="97"/>
      <c r="F25" s="7"/>
      <c r="G25" s="97"/>
      <c r="H25" s="95"/>
      <c r="I25" s="95"/>
      <c r="J25" s="95"/>
      <c r="K25" s="95"/>
      <c r="L25" s="95"/>
    </row>
    <row r="26" spans="1:12" ht="15">
      <c r="A26" s="23">
        <v>9</v>
      </c>
      <c r="B26" s="27" t="s">
        <v>65</v>
      </c>
      <c r="C26" s="95">
        <v>3.415</v>
      </c>
      <c r="D26" s="95">
        <v>871</v>
      </c>
      <c r="E26" s="97">
        <v>205</v>
      </c>
      <c r="F26" s="7">
        <f t="shared" si="0"/>
        <v>1076</v>
      </c>
      <c r="G26" s="97">
        <f t="shared" si="1"/>
        <v>108.8275750465248</v>
      </c>
      <c r="H26" s="95"/>
      <c r="I26" s="95"/>
      <c r="J26" s="95"/>
      <c r="K26" s="95"/>
      <c r="L26" s="95"/>
    </row>
    <row r="27" spans="1:12" ht="15">
      <c r="A27" s="23"/>
      <c r="B27" s="1" t="s">
        <v>30</v>
      </c>
      <c r="C27" s="95"/>
      <c r="D27" s="95"/>
      <c r="E27" s="97"/>
      <c r="F27" s="7"/>
      <c r="G27" s="97"/>
      <c r="H27" s="95"/>
      <c r="I27" s="95"/>
      <c r="J27" s="95"/>
      <c r="K27" s="95"/>
      <c r="L27" s="95"/>
    </row>
    <row r="28" spans="1:12" ht="15">
      <c r="A28" s="23">
        <v>10</v>
      </c>
      <c r="B28" s="27" t="s">
        <v>4</v>
      </c>
      <c r="C28" s="95">
        <v>1.067</v>
      </c>
      <c r="D28" s="95">
        <v>272</v>
      </c>
      <c r="E28" s="97">
        <v>64</v>
      </c>
      <c r="F28" s="7">
        <f t="shared" si="0"/>
        <v>336</v>
      </c>
      <c r="G28" s="97">
        <f t="shared" si="1"/>
        <v>33.983331984788414</v>
      </c>
      <c r="H28" s="95"/>
      <c r="I28" s="95"/>
      <c r="J28" s="95"/>
      <c r="K28" s="95"/>
      <c r="L28" s="95"/>
    </row>
    <row r="29" spans="1:12" ht="15">
      <c r="A29" s="23"/>
      <c r="B29" s="1" t="s">
        <v>36</v>
      </c>
      <c r="C29" s="95"/>
      <c r="D29" s="95"/>
      <c r="E29" s="97"/>
      <c r="F29" s="7"/>
      <c r="G29" s="97"/>
      <c r="H29" s="95"/>
      <c r="I29" s="95"/>
      <c r="J29" s="95"/>
      <c r="K29" s="95"/>
      <c r="L29" s="95"/>
    </row>
    <row r="30" spans="1:12" ht="15">
      <c r="A30" s="23">
        <v>11</v>
      </c>
      <c r="B30" s="27" t="s">
        <v>11</v>
      </c>
      <c r="C30" s="95">
        <v>1.067</v>
      </c>
      <c r="D30" s="95">
        <v>272</v>
      </c>
      <c r="E30" s="97">
        <v>64</v>
      </c>
      <c r="F30" s="7">
        <f t="shared" si="0"/>
        <v>336</v>
      </c>
      <c r="G30" s="97">
        <f t="shared" si="1"/>
        <v>33.983331984788414</v>
      </c>
      <c r="H30" s="95"/>
      <c r="I30" s="95"/>
      <c r="J30" s="95"/>
      <c r="K30" s="95"/>
      <c r="L30" s="95"/>
    </row>
    <row r="31" spans="1:12" ht="15">
      <c r="A31" s="23"/>
      <c r="B31" s="1" t="s">
        <v>35</v>
      </c>
      <c r="C31" s="95"/>
      <c r="D31" s="95"/>
      <c r="E31" s="97"/>
      <c r="F31" s="7"/>
      <c r="G31" s="97"/>
      <c r="H31" s="95"/>
      <c r="I31" s="95"/>
      <c r="J31" s="95"/>
      <c r="K31" s="95"/>
      <c r="L31" s="95"/>
    </row>
    <row r="32" spans="1:12" ht="15">
      <c r="A32" s="23">
        <v>12</v>
      </c>
      <c r="B32" s="27" t="s">
        <v>10</v>
      </c>
      <c r="C32" s="95">
        <v>1.437</v>
      </c>
      <c r="D32" s="95">
        <v>366</v>
      </c>
      <c r="E32" s="97">
        <v>86</v>
      </c>
      <c r="F32" s="7">
        <f t="shared" si="0"/>
        <v>452</v>
      </c>
      <c r="G32" s="97">
        <f t="shared" si="1"/>
        <v>45.715672789060605</v>
      </c>
      <c r="H32" s="95"/>
      <c r="I32" s="95"/>
      <c r="J32" s="95"/>
      <c r="K32" s="95"/>
      <c r="L32" s="95"/>
    </row>
    <row r="33" spans="1:12" s="5" customFormat="1" ht="15">
      <c r="A33" s="23"/>
      <c r="B33" s="1" t="s">
        <v>38</v>
      </c>
      <c r="C33" s="96"/>
      <c r="D33" s="96"/>
      <c r="E33" s="97"/>
      <c r="F33" s="7"/>
      <c r="G33" s="97"/>
      <c r="H33" s="96"/>
      <c r="I33" s="96"/>
      <c r="J33" s="96"/>
      <c r="K33" s="96"/>
      <c r="L33" s="96"/>
    </row>
    <row r="34" spans="1:12" ht="15">
      <c r="A34" s="68">
        <v>13</v>
      </c>
      <c r="B34" s="65" t="s">
        <v>13</v>
      </c>
      <c r="C34" s="95">
        <v>0.52</v>
      </c>
      <c r="D34" s="95">
        <v>133</v>
      </c>
      <c r="E34" s="97">
        <v>31</v>
      </c>
      <c r="F34" s="7">
        <f t="shared" si="0"/>
        <v>164</v>
      </c>
      <c r="G34" s="97">
        <f t="shared" si="1"/>
        <v>16.58710251638482</v>
      </c>
      <c r="H34" s="95"/>
      <c r="I34" s="95"/>
      <c r="J34" s="95"/>
      <c r="K34" s="95"/>
      <c r="L34" s="95"/>
    </row>
    <row r="35" spans="1:12" ht="15">
      <c r="A35" s="23"/>
      <c r="B35" s="1" t="s">
        <v>39</v>
      </c>
      <c r="C35" s="95"/>
      <c r="D35" s="95"/>
      <c r="E35" s="97"/>
      <c r="F35" s="7"/>
      <c r="G35" s="97"/>
      <c r="H35" s="95"/>
      <c r="I35" s="95"/>
      <c r="J35" s="95"/>
      <c r="K35" s="95"/>
      <c r="L35" s="95"/>
    </row>
    <row r="36" spans="1:12" ht="15">
      <c r="A36" s="23">
        <v>14</v>
      </c>
      <c r="B36" s="27" t="s">
        <v>14</v>
      </c>
      <c r="C36" s="95">
        <v>0.733</v>
      </c>
      <c r="D36" s="95">
        <v>187</v>
      </c>
      <c r="E36" s="97">
        <v>44</v>
      </c>
      <c r="F36" s="7">
        <f t="shared" si="0"/>
        <v>231</v>
      </c>
      <c r="G36" s="97">
        <f t="shared" si="1"/>
        <v>23.363540739542035</v>
      </c>
      <c r="H36" s="95"/>
      <c r="I36" s="95"/>
      <c r="J36" s="95"/>
      <c r="K36" s="95"/>
      <c r="L36" s="95"/>
    </row>
    <row r="37" spans="1:12" ht="15">
      <c r="A37" s="23"/>
      <c r="B37" s="27"/>
      <c r="C37" s="95"/>
      <c r="D37" s="95"/>
      <c r="E37" s="97"/>
      <c r="F37" s="7"/>
      <c r="G37" s="95"/>
      <c r="H37" s="95"/>
      <c r="I37" s="95"/>
      <c r="J37" s="95"/>
      <c r="K37" s="95"/>
      <c r="L37" s="95"/>
    </row>
    <row r="38" spans="1:12" ht="15">
      <c r="A38" s="105"/>
      <c r="B38" s="106" t="s">
        <v>87</v>
      </c>
      <c r="C38" s="104"/>
      <c r="D38" s="104"/>
      <c r="E38" s="107"/>
      <c r="F38" s="98">
        <v>1454</v>
      </c>
      <c r="G38" s="104"/>
      <c r="H38" s="104"/>
      <c r="I38" s="104"/>
      <c r="J38" s="104"/>
      <c r="K38" s="104"/>
      <c r="L38" s="104"/>
    </row>
    <row r="39" spans="1:14" ht="15">
      <c r="A39" s="30"/>
      <c r="B39" s="69" t="s">
        <v>20</v>
      </c>
      <c r="C39" s="70">
        <f>SUM(C10:C38)</f>
        <v>27.951000000000004</v>
      </c>
      <c r="D39" s="70">
        <f aca="true" t="shared" si="2" ref="D39:L39">SUM(D10:D38)</f>
        <v>7126</v>
      </c>
      <c r="E39" s="70">
        <f t="shared" si="2"/>
        <v>1678</v>
      </c>
      <c r="F39" s="70">
        <f t="shared" si="2"/>
        <v>10258</v>
      </c>
      <c r="G39" s="72">
        <f t="shared" si="2"/>
        <v>890.4442106966582</v>
      </c>
      <c r="H39" s="70">
        <f t="shared" si="2"/>
        <v>0.567</v>
      </c>
      <c r="I39" s="70">
        <f t="shared" si="2"/>
        <v>361</v>
      </c>
      <c r="J39" s="70">
        <f t="shared" si="2"/>
        <v>85</v>
      </c>
      <c r="K39" s="70">
        <f t="shared" si="2"/>
        <v>446</v>
      </c>
      <c r="L39" s="72">
        <f t="shared" si="2"/>
        <v>45.108827575046526</v>
      </c>
      <c r="N39" s="111"/>
    </row>
    <row r="41" spans="2:6" ht="15">
      <c r="B41" t="s">
        <v>131</v>
      </c>
      <c r="F41" s="56">
        <v>10704</v>
      </c>
    </row>
    <row r="42" ht="15">
      <c r="B42" s="6" t="s">
        <v>134</v>
      </c>
    </row>
    <row r="43" ht="15">
      <c r="F43" s="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zoomScalePageLayoutView="0" workbookViewId="0" topLeftCell="A18">
      <selection activeCell="I17" sqref="I17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6" max="6" width="13.8515625" style="0" customWidth="1"/>
    <col min="7" max="7" width="12.28125" style="0" customWidth="1"/>
    <col min="8" max="8" width="10.8515625" style="0" customWidth="1"/>
  </cols>
  <sheetData>
    <row r="2" spans="1:8" ht="14.25" customHeight="1">
      <c r="A2" s="31"/>
      <c r="B2" s="3" t="s">
        <v>73</v>
      </c>
      <c r="C2" s="3"/>
      <c r="D2" s="3"/>
      <c r="E2" s="22"/>
      <c r="F2" s="22"/>
      <c r="G2" s="22"/>
      <c r="H2" s="22"/>
    </row>
    <row r="3" spans="1:8" ht="14.25" customHeight="1">
      <c r="A3" s="22"/>
      <c r="B3" s="3" t="s">
        <v>98</v>
      </c>
      <c r="C3" s="3"/>
      <c r="D3" s="3"/>
      <c r="E3" s="22"/>
      <c r="F3" s="22"/>
      <c r="G3" s="22"/>
      <c r="H3" s="22"/>
    </row>
    <row r="4" spans="1:8" ht="15">
      <c r="A4" s="22"/>
      <c r="B4" s="3" t="s">
        <v>95</v>
      </c>
      <c r="C4" s="3"/>
      <c r="D4" s="3"/>
      <c r="E4" s="22"/>
      <c r="F4" s="22"/>
      <c r="G4" s="22"/>
      <c r="H4" s="22"/>
    </row>
    <row r="5" spans="1:8" ht="15">
      <c r="A5" s="22"/>
      <c r="B5" s="22"/>
      <c r="C5" s="22"/>
      <c r="D5" s="22"/>
      <c r="E5" s="22"/>
      <c r="F5" s="22"/>
      <c r="G5" s="22"/>
      <c r="H5" s="22"/>
    </row>
    <row r="6" spans="1:8" ht="90" customHeight="1">
      <c r="A6" s="32" t="s">
        <v>22</v>
      </c>
      <c r="B6" s="33" t="s">
        <v>21</v>
      </c>
      <c r="C6" s="33" t="s">
        <v>75</v>
      </c>
      <c r="D6" s="33" t="s">
        <v>76</v>
      </c>
      <c r="E6" s="33" t="s">
        <v>101</v>
      </c>
      <c r="F6" s="33" t="s">
        <v>99</v>
      </c>
      <c r="G6" s="34" t="s">
        <v>102</v>
      </c>
      <c r="H6" s="32" t="s">
        <v>100</v>
      </c>
    </row>
    <row r="7" spans="1:8" ht="15">
      <c r="A7" s="35"/>
      <c r="B7" s="1" t="s">
        <v>23</v>
      </c>
      <c r="C7" s="1"/>
      <c r="D7" s="1"/>
      <c r="E7" s="35"/>
      <c r="F7" s="35"/>
      <c r="G7" s="35"/>
      <c r="H7" s="35"/>
    </row>
    <row r="8" spans="1:8" ht="15">
      <c r="A8" s="36" t="s">
        <v>15</v>
      </c>
      <c r="B8" s="35" t="s">
        <v>0</v>
      </c>
      <c r="C8" s="35">
        <v>268</v>
      </c>
      <c r="D8" s="37">
        <v>338</v>
      </c>
      <c r="E8" s="35">
        <v>211959</v>
      </c>
      <c r="F8" s="35">
        <f>G8-E8</f>
        <v>49996</v>
      </c>
      <c r="G8" s="35">
        <v>261955</v>
      </c>
      <c r="H8" s="38">
        <f>G8/8/1.2359</f>
        <v>26494.356339509668</v>
      </c>
    </row>
    <row r="9" spans="1:8" ht="15">
      <c r="A9" s="36" t="s">
        <v>16</v>
      </c>
      <c r="B9" s="35" t="s">
        <v>1</v>
      </c>
      <c r="C9" s="35">
        <v>690</v>
      </c>
      <c r="D9" s="37">
        <v>664</v>
      </c>
      <c r="E9" s="35">
        <v>410583</v>
      </c>
      <c r="F9" s="35">
        <f aca="true" t="shared" si="0" ref="F9:F40">G9-E9</f>
        <v>96857</v>
      </c>
      <c r="G9" s="35">
        <v>507440</v>
      </c>
      <c r="H9" s="38">
        <f aca="true" t="shared" si="1" ref="H9:H40">G9/8/1.2359</f>
        <v>51322.92256655069</v>
      </c>
    </row>
    <row r="10" spans="1:8" ht="15">
      <c r="A10" s="36" t="s">
        <v>17</v>
      </c>
      <c r="B10" s="35" t="s">
        <v>25</v>
      </c>
      <c r="C10" s="35">
        <v>314</v>
      </c>
      <c r="D10" s="37">
        <v>310</v>
      </c>
      <c r="E10" s="35">
        <v>192692</v>
      </c>
      <c r="F10" s="35">
        <f t="shared" si="0"/>
        <v>45456</v>
      </c>
      <c r="G10" s="35">
        <v>238148</v>
      </c>
      <c r="H10" s="38">
        <f t="shared" si="1"/>
        <v>24086.495671170807</v>
      </c>
    </row>
    <row r="11" spans="1:8" ht="30">
      <c r="A11" s="36" t="s">
        <v>18</v>
      </c>
      <c r="B11" s="32" t="s">
        <v>24</v>
      </c>
      <c r="C11" s="32">
        <v>98</v>
      </c>
      <c r="D11" s="37">
        <v>97</v>
      </c>
      <c r="E11" s="35">
        <v>40086</v>
      </c>
      <c r="F11" s="35">
        <f t="shared" si="0"/>
        <v>9457</v>
      </c>
      <c r="G11" s="35">
        <v>49543</v>
      </c>
      <c r="H11" s="38">
        <f t="shared" si="1"/>
        <v>5010.822072983251</v>
      </c>
    </row>
    <row r="12" spans="1:8" ht="15">
      <c r="A12" s="36"/>
      <c r="B12" s="32"/>
      <c r="C12" s="32"/>
      <c r="D12" s="37"/>
      <c r="E12" s="35"/>
      <c r="F12" s="35"/>
      <c r="G12" s="35"/>
      <c r="H12" s="38"/>
    </row>
    <row r="13" spans="1:8" ht="15">
      <c r="A13" s="36"/>
      <c r="B13" s="1" t="s">
        <v>26</v>
      </c>
      <c r="C13" s="35"/>
      <c r="D13" s="37"/>
      <c r="E13" s="35"/>
      <c r="F13" s="35"/>
      <c r="G13" s="35"/>
      <c r="H13" s="38"/>
    </row>
    <row r="14" spans="1:8" ht="15">
      <c r="A14" s="36" t="s">
        <v>19</v>
      </c>
      <c r="B14" s="35" t="s">
        <v>68</v>
      </c>
      <c r="C14" s="35">
        <v>175</v>
      </c>
      <c r="D14" s="37">
        <v>164</v>
      </c>
      <c r="E14" s="35">
        <v>103197</v>
      </c>
      <c r="F14" s="35">
        <f t="shared" si="0"/>
        <v>24344</v>
      </c>
      <c r="G14" s="35">
        <v>127541</v>
      </c>
      <c r="H14" s="38">
        <f t="shared" si="1"/>
        <v>12899.607573428271</v>
      </c>
    </row>
    <row r="15" spans="1:8" ht="15">
      <c r="A15" s="36"/>
      <c r="B15" s="1" t="s">
        <v>28</v>
      </c>
      <c r="C15" s="35"/>
      <c r="D15" s="37"/>
      <c r="E15" s="35"/>
      <c r="F15" s="35"/>
      <c r="G15" s="35"/>
      <c r="H15" s="38"/>
    </row>
    <row r="16" spans="1:8" ht="15">
      <c r="A16" s="36" t="s">
        <v>40</v>
      </c>
      <c r="B16" s="35" t="s">
        <v>2</v>
      </c>
      <c r="C16" s="35">
        <v>88</v>
      </c>
      <c r="D16" s="37">
        <v>89</v>
      </c>
      <c r="E16" s="35">
        <v>59336</v>
      </c>
      <c r="F16" s="35">
        <f t="shared" si="0"/>
        <v>13997</v>
      </c>
      <c r="G16" s="35">
        <v>73333</v>
      </c>
      <c r="H16" s="38">
        <f t="shared" si="1"/>
        <v>7416.963346549073</v>
      </c>
    </row>
    <row r="17" spans="1:8" ht="15">
      <c r="A17" s="36"/>
      <c r="B17" s="1" t="s">
        <v>29</v>
      </c>
      <c r="C17" s="35"/>
      <c r="D17" s="37"/>
      <c r="E17" s="35"/>
      <c r="F17" s="35"/>
      <c r="G17" s="35"/>
      <c r="H17" s="38"/>
    </row>
    <row r="18" spans="1:8" ht="15">
      <c r="A18" s="36" t="s">
        <v>41</v>
      </c>
      <c r="B18" s="35" t="s">
        <v>3</v>
      </c>
      <c r="C18" s="35">
        <v>79</v>
      </c>
      <c r="D18" s="37">
        <v>79</v>
      </c>
      <c r="E18" s="35">
        <v>51013</v>
      </c>
      <c r="F18" s="35">
        <f t="shared" si="0"/>
        <v>12034</v>
      </c>
      <c r="G18" s="35">
        <v>63047</v>
      </c>
      <c r="H18" s="38">
        <f t="shared" si="1"/>
        <v>6376.6283679909375</v>
      </c>
    </row>
    <row r="19" spans="1:8" ht="15">
      <c r="A19" s="36"/>
      <c r="B19" s="1" t="s">
        <v>30</v>
      </c>
      <c r="C19" s="35"/>
      <c r="D19" s="37"/>
      <c r="E19" s="35"/>
      <c r="F19" s="35"/>
      <c r="G19" s="35"/>
      <c r="H19" s="38"/>
    </row>
    <row r="20" spans="1:8" ht="15">
      <c r="A20" s="36" t="s">
        <v>42</v>
      </c>
      <c r="B20" s="35" t="s">
        <v>4</v>
      </c>
      <c r="C20" s="35">
        <v>52</v>
      </c>
      <c r="D20" s="37">
        <v>52</v>
      </c>
      <c r="E20" s="35">
        <v>35218</v>
      </c>
      <c r="F20" s="35">
        <f t="shared" si="0"/>
        <v>8308</v>
      </c>
      <c r="G20" s="35">
        <v>43526</v>
      </c>
      <c r="H20" s="38">
        <f t="shared" si="1"/>
        <v>4402.257464196133</v>
      </c>
    </row>
    <row r="21" spans="1:8" ht="15">
      <c r="A21" s="36"/>
      <c r="B21" s="1" t="s">
        <v>31</v>
      </c>
      <c r="C21" s="35"/>
      <c r="D21" s="37"/>
      <c r="E21" s="35"/>
      <c r="F21" s="35"/>
      <c r="G21" s="35"/>
      <c r="H21" s="38"/>
    </row>
    <row r="22" spans="1:8" ht="15">
      <c r="A22" s="36" t="s">
        <v>43</v>
      </c>
      <c r="B22" s="35" t="s">
        <v>5</v>
      </c>
      <c r="C22" s="35">
        <v>87</v>
      </c>
      <c r="D22" s="37">
        <v>88</v>
      </c>
      <c r="E22" s="35">
        <v>58724</v>
      </c>
      <c r="F22" s="35">
        <f t="shared" si="0"/>
        <v>13853</v>
      </c>
      <c r="G22" s="35">
        <v>72577</v>
      </c>
      <c r="H22" s="38">
        <f t="shared" si="1"/>
        <v>7340.5008495833</v>
      </c>
    </row>
    <row r="23" spans="1:8" ht="15">
      <c r="A23" s="36"/>
      <c r="B23" s="1" t="s">
        <v>32</v>
      </c>
      <c r="C23" s="35"/>
      <c r="D23" s="37"/>
      <c r="E23" s="35"/>
      <c r="F23" s="35"/>
      <c r="G23" s="35"/>
      <c r="H23" s="38"/>
    </row>
    <row r="24" spans="1:8" ht="15">
      <c r="A24" s="36" t="s">
        <v>44</v>
      </c>
      <c r="B24" s="35" t="s">
        <v>6</v>
      </c>
      <c r="C24" s="35">
        <v>142</v>
      </c>
      <c r="D24" s="37">
        <v>137</v>
      </c>
      <c r="E24" s="35">
        <v>90852</v>
      </c>
      <c r="F24" s="35">
        <f t="shared" si="0"/>
        <v>21432</v>
      </c>
      <c r="G24" s="35">
        <v>112284</v>
      </c>
      <c r="H24" s="38">
        <f t="shared" si="1"/>
        <v>11356.50133505947</v>
      </c>
    </row>
    <row r="25" spans="1:8" ht="15">
      <c r="A25" s="36"/>
      <c r="B25" s="1" t="s">
        <v>27</v>
      </c>
      <c r="C25" s="35"/>
      <c r="D25" s="37"/>
      <c r="E25" s="35"/>
      <c r="F25" s="35"/>
      <c r="G25" s="35"/>
      <c r="H25" s="38"/>
    </row>
    <row r="26" spans="1:8" ht="15">
      <c r="A26" s="36" t="s">
        <v>45</v>
      </c>
      <c r="B26" s="35" t="s">
        <v>7</v>
      </c>
      <c r="C26" s="35">
        <v>84</v>
      </c>
      <c r="D26" s="37">
        <v>89</v>
      </c>
      <c r="E26" s="35">
        <v>59473</v>
      </c>
      <c r="F26" s="35">
        <f t="shared" si="0"/>
        <v>14030</v>
      </c>
      <c r="G26" s="35">
        <v>73503</v>
      </c>
      <c r="H26" s="38">
        <f t="shared" si="1"/>
        <v>7434.157294279473</v>
      </c>
    </row>
    <row r="27" spans="1:8" ht="15">
      <c r="A27" s="36"/>
      <c r="B27" s="1" t="s">
        <v>33</v>
      </c>
      <c r="C27" s="35"/>
      <c r="D27" s="37"/>
      <c r="E27" s="35"/>
      <c r="F27" s="35"/>
      <c r="G27" s="35"/>
      <c r="H27" s="38"/>
    </row>
    <row r="28" spans="1:8" ht="15">
      <c r="A28" s="36" t="s">
        <v>46</v>
      </c>
      <c r="B28" s="35" t="s">
        <v>8</v>
      </c>
      <c r="C28" s="35">
        <v>47</v>
      </c>
      <c r="D28" s="37">
        <v>53</v>
      </c>
      <c r="E28" s="35">
        <v>35376</v>
      </c>
      <c r="F28" s="35">
        <f t="shared" si="0"/>
        <v>8345</v>
      </c>
      <c r="G28" s="35">
        <v>43721</v>
      </c>
      <c r="H28" s="38">
        <f t="shared" si="1"/>
        <v>4421.97993365159</v>
      </c>
    </row>
    <row r="29" spans="1:8" ht="15">
      <c r="A29" s="36"/>
      <c r="B29" s="1" t="s">
        <v>34</v>
      </c>
      <c r="C29" s="35"/>
      <c r="D29" s="37"/>
      <c r="E29" s="35"/>
      <c r="F29" s="35"/>
      <c r="G29" s="35"/>
      <c r="H29" s="38"/>
    </row>
    <row r="30" spans="1:8" ht="15">
      <c r="A30" s="36" t="s">
        <v>47</v>
      </c>
      <c r="B30" s="35" t="s">
        <v>9</v>
      </c>
      <c r="C30" s="35">
        <v>78</v>
      </c>
      <c r="D30" s="37">
        <v>85</v>
      </c>
      <c r="E30" s="35">
        <v>56460</v>
      </c>
      <c r="F30" s="35">
        <f t="shared" si="0"/>
        <v>13319</v>
      </c>
      <c r="G30" s="35">
        <v>69779</v>
      </c>
      <c r="H30" s="38">
        <f t="shared" si="1"/>
        <v>7057.508698114734</v>
      </c>
    </row>
    <row r="31" spans="1:8" ht="15">
      <c r="A31" s="36"/>
      <c r="B31" s="1" t="s">
        <v>35</v>
      </c>
      <c r="C31" s="35"/>
      <c r="D31" s="37"/>
      <c r="E31" s="35"/>
      <c r="F31" s="35"/>
      <c r="G31" s="35"/>
      <c r="H31" s="38"/>
    </row>
    <row r="32" spans="1:8" ht="15">
      <c r="A32" s="36" t="s">
        <v>48</v>
      </c>
      <c r="B32" s="35" t="s">
        <v>10</v>
      </c>
      <c r="C32" s="35">
        <v>43</v>
      </c>
      <c r="D32" s="37">
        <v>43</v>
      </c>
      <c r="E32" s="35">
        <v>29386</v>
      </c>
      <c r="F32" s="35">
        <f t="shared" si="0"/>
        <v>6932</v>
      </c>
      <c r="G32" s="35">
        <v>36318</v>
      </c>
      <c r="H32" s="38">
        <f t="shared" si="1"/>
        <v>3673.234080427219</v>
      </c>
    </row>
    <row r="33" spans="1:8" ht="15">
      <c r="A33" s="36"/>
      <c r="B33" s="1" t="s">
        <v>36</v>
      </c>
      <c r="C33" s="35"/>
      <c r="D33" s="37"/>
      <c r="E33" s="35"/>
      <c r="F33" s="35"/>
      <c r="G33" s="35"/>
      <c r="H33" s="38"/>
    </row>
    <row r="34" spans="1:8" ht="15">
      <c r="A34" s="36" t="s">
        <v>49</v>
      </c>
      <c r="B34" s="35" t="s">
        <v>11</v>
      </c>
      <c r="C34" s="35">
        <v>42</v>
      </c>
      <c r="D34" s="37">
        <v>42</v>
      </c>
      <c r="E34" s="35">
        <v>28586</v>
      </c>
      <c r="F34" s="35">
        <f t="shared" si="0"/>
        <v>6743</v>
      </c>
      <c r="G34" s="35">
        <v>35329</v>
      </c>
      <c r="H34" s="38">
        <f t="shared" si="1"/>
        <v>3573.2057609838985</v>
      </c>
    </row>
    <row r="35" spans="1:8" ht="15">
      <c r="A35" s="36"/>
      <c r="B35" s="1" t="s">
        <v>37</v>
      </c>
      <c r="C35" s="35"/>
      <c r="D35" s="37"/>
      <c r="E35" s="35"/>
      <c r="F35" s="35"/>
      <c r="G35" s="35"/>
      <c r="H35" s="38"/>
    </row>
    <row r="36" spans="1:8" ht="15">
      <c r="A36" s="36" t="s">
        <v>50</v>
      </c>
      <c r="B36" s="35" t="s">
        <v>12</v>
      </c>
      <c r="C36" s="35">
        <v>95</v>
      </c>
      <c r="D36" s="37">
        <v>99</v>
      </c>
      <c r="E36" s="35">
        <v>66018</v>
      </c>
      <c r="F36" s="35">
        <f t="shared" si="0"/>
        <v>15574</v>
      </c>
      <c r="G36" s="35">
        <v>81592</v>
      </c>
      <c r="H36" s="38">
        <f t="shared" si="1"/>
        <v>8252.285783639452</v>
      </c>
    </row>
    <row r="37" spans="1:8" ht="15">
      <c r="A37" s="36"/>
      <c r="B37" s="1" t="s">
        <v>38</v>
      </c>
      <c r="C37" s="35"/>
      <c r="D37" s="37"/>
      <c r="E37" s="35"/>
      <c r="F37" s="35"/>
      <c r="G37" s="35"/>
      <c r="H37" s="38"/>
    </row>
    <row r="38" spans="1:8" ht="15">
      <c r="A38" s="36" t="s">
        <v>51</v>
      </c>
      <c r="B38" s="35" t="s">
        <v>13</v>
      </c>
      <c r="C38" s="35">
        <v>47</v>
      </c>
      <c r="D38" s="37">
        <v>50</v>
      </c>
      <c r="E38" s="35">
        <v>33892</v>
      </c>
      <c r="F38" s="35">
        <f t="shared" si="0"/>
        <v>7995</v>
      </c>
      <c r="G38" s="35">
        <v>41887</v>
      </c>
      <c r="H38" s="38">
        <f t="shared" si="1"/>
        <v>4236.487579901286</v>
      </c>
    </row>
    <row r="39" spans="1:8" ht="15">
      <c r="A39" s="36"/>
      <c r="B39" s="1" t="s">
        <v>39</v>
      </c>
      <c r="C39" s="35"/>
      <c r="D39" s="37"/>
      <c r="E39" s="35"/>
      <c r="F39" s="35"/>
      <c r="G39" s="35"/>
      <c r="H39" s="38"/>
    </row>
    <row r="40" spans="1:8" ht="15">
      <c r="A40" s="36" t="s">
        <v>52</v>
      </c>
      <c r="B40" s="35" t="s">
        <v>14</v>
      </c>
      <c r="C40" s="35">
        <v>54</v>
      </c>
      <c r="D40" s="37">
        <v>56</v>
      </c>
      <c r="E40" s="35">
        <v>37871</v>
      </c>
      <c r="F40" s="35">
        <f t="shared" si="0"/>
        <v>8934</v>
      </c>
      <c r="G40" s="35">
        <v>46805</v>
      </c>
      <c r="H40" s="38">
        <f t="shared" si="1"/>
        <v>4733.898373654826</v>
      </c>
    </row>
    <row r="41" spans="1:8" s="3" customFormat="1" ht="15">
      <c r="A41" s="1"/>
      <c r="B41" s="1" t="s">
        <v>20</v>
      </c>
      <c r="C41" s="7">
        <f>SUM(C8:C40)</f>
        <v>2483</v>
      </c>
      <c r="D41" s="7">
        <f>SUM(D8:D40)</f>
        <v>2535</v>
      </c>
      <c r="E41" s="7">
        <f>SUM(E8:E40)</f>
        <v>1600722</v>
      </c>
      <c r="F41" s="7">
        <f>SUM(F8:F40)</f>
        <v>377606</v>
      </c>
      <c r="G41" s="57">
        <f>SUM(G8:G40)</f>
        <v>1978328</v>
      </c>
      <c r="H41" s="7"/>
    </row>
    <row r="42" spans="1:2" s="2" customFormat="1" ht="15">
      <c r="A42" s="2" t="s">
        <v>118</v>
      </c>
      <c r="B42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B22">
      <selection activeCell="N51" sqref="N51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1.28125" style="0" customWidth="1"/>
  </cols>
  <sheetData>
    <row r="2" spans="1:2" ht="15">
      <c r="A2" s="31"/>
      <c r="B2" s="31" t="s">
        <v>73</v>
      </c>
    </row>
    <row r="3" spans="1:2" ht="15">
      <c r="A3" s="22"/>
      <c r="B3" s="22" t="s">
        <v>111</v>
      </c>
    </row>
    <row r="4" spans="1:2" ht="15">
      <c r="A4" s="22"/>
      <c r="B4" s="22" t="s">
        <v>94</v>
      </c>
    </row>
    <row r="5" spans="1:2" ht="15">
      <c r="A5" s="22"/>
      <c r="B5" s="22"/>
    </row>
    <row r="6" spans="1:17" ht="15">
      <c r="A6" s="115" t="s">
        <v>55</v>
      </c>
      <c r="B6" s="117" t="s">
        <v>21</v>
      </c>
      <c r="C6" s="73" t="s">
        <v>80</v>
      </c>
      <c r="D6" s="74"/>
      <c r="E6" s="74"/>
      <c r="F6" s="74"/>
      <c r="G6" s="75"/>
      <c r="H6" s="73" t="s">
        <v>81</v>
      </c>
      <c r="I6" s="74"/>
      <c r="J6" s="74"/>
      <c r="K6" s="74"/>
      <c r="L6" s="75"/>
      <c r="M6" s="73" t="s">
        <v>82</v>
      </c>
      <c r="N6" s="74"/>
      <c r="O6" s="74"/>
      <c r="P6" s="74"/>
      <c r="Q6" s="75"/>
    </row>
    <row r="7" spans="1:17" ht="59.25" customHeight="1">
      <c r="A7" s="116"/>
      <c r="B7" s="118"/>
      <c r="C7" s="76" t="s">
        <v>83</v>
      </c>
      <c r="D7" s="60" t="s">
        <v>101</v>
      </c>
      <c r="E7" s="58" t="s">
        <v>99</v>
      </c>
      <c r="F7" s="61" t="s">
        <v>112</v>
      </c>
      <c r="G7" s="77" t="s">
        <v>116</v>
      </c>
      <c r="H7" s="76" t="s">
        <v>84</v>
      </c>
      <c r="I7" s="60" t="s">
        <v>101</v>
      </c>
      <c r="J7" s="58" t="s">
        <v>99</v>
      </c>
      <c r="K7" s="61" t="s">
        <v>113</v>
      </c>
      <c r="L7" s="77" t="s">
        <v>116</v>
      </c>
      <c r="M7" s="76" t="s">
        <v>85</v>
      </c>
      <c r="N7" s="60" t="s">
        <v>101</v>
      </c>
      <c r="O7" s="58" t="s">
        <v>99</v>
      </c>
      <c r="P7" s="61" t="s">
        <v>112</v>
      </c>
      <c r="Q7" s="77" t="s">
        <v>116</v>
      </c>
    </row>
    <row r="8" spans="1:17" s="8" customFormat="1" ht="12.75" customHeight="1">
      <c r="A8" s="40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9">
        <v>7</v>
      </c>
      <c r="H8" s="78">
        <v>8</v>
      </c>
      <c r="I8" s="78">
        <v>9</v>
      </c>
      <c r="J8" s="78">
        <v>10</v>
      </c>
      <c r="K8" s="78">
        <v>11</v>
      </c>
      <c r="L8" s="79">
        <v>12</v>
      </c>
      <c r="M8" s="78">
        <v>13</v>
      </c>
      <c r="N8" s="78">
        <v>14</v>
      </c>
      <c r="O8" s="78">
        <v>15</v>
      </c>
      <c r="P8" s="78">
        <v>16</v>
      </c>
      <c r="Q8" s="79">
        <v>17</v>
      </c>
    </row>
    <row r="9" spans="1:17" s="9" customFormat="1" ht="15">
      <c r="A9" s="41"/>
      <c r="B9" s="80"/>
      <c r="C9" s="81"/>
      <c r="D9" s="81"/>
      <c r="E9" s="81"/>
      <c r="F9" s="81"/>
      <c r="G9" s="82"/>
      <c r="H9" s="81"/>
      <c r="I9" s="81"/>
      <c r="J9" s="81"/>
      <c r="K9" s="81"/>
      <c r="L9" s="82"/>
      <c r="M9" s="81"/>
      <c r="N9" s="81"/>
      <c r="O9" s="81"/>
      <c r="P9" s="81"/>
      <c r="Q9" s="82"/>
    </row>
    <row r="10" spans="1:17" s="9" customFormat="1" ht="15">
      <c r="A10" s="41"/>
      <c r="B10" s="1" t="s">
        <v>23</v>
      </c>
      <c r="C10" s="81"/>
      <c r="D10" s="81"/>
      <c r="E10" s="81"/>
      <c r="F10" s="81"/>
      <c r="G10" s="82"/>
      <c r="H10" s="81"/>
      <c r="I10" s="81"/>
      <c r="J10" s="81"/>
      <c r="K10" s="81"/>
      <c r="L10" s="82"/>
      <c r="M10" s="81"/>
      <c r="N10" s="81"/>
      <c r="O10" s="81"/>
      <c r="P10" s="81"/>
      <c r="Q10" s="82"/>
    </row>
    <row r="11" spans="1:17" ht="15">
      <c r="A11" s="42" t="s">
        <v>15</v>
      </c>
      <c r="B11" s="83" t="s">
        <v>0</v>
      </c>
      <c r="C11" s="84">
        <v>17</v>
      </c>
      <c r="D11" s="85">
        <v>4335</v>
      </c>
      <c r="E11" s="85">
        <v>1023</v>
      </c>
      <c r="F11" s="87">
        <f>D11+E11</f>
        <v>5358</v>
      </c>
      <c r="G11" s="86">
        <f>F11/8/1.2359</f>
        <v>541.9127761145724</v>
      </c>
      <c r="H11" s="84">
        <v>8.12</v>
      </c>
      <c r="I11" s="85">
        <v>5176</v>
      </c>
      <c r="J11" s="109">
        <v>1221</v>
      </c>
      <c r="K11" s="87">
        <f>I11+J11</f>
        <v>6397</v>
      </c>
      <c r="L11" s="86">
        <f>K11/8/1.2359</f>
        <v>646.9981390080104</v>
      </c>
      <c r="M11" s="84">
        <v>3.8</v>
      </c>
      <c r="N11" s="85">
        <v>3026</v>
      </c>
      <c r="O11" s="85">
        <v>714</v>
      </c>
      <c r="P11" s="87">
        <f>N11+O11</f>
        <v>3740</v>
      </c>
      <c r="Q11" s="86">
        <f>P11/8/1.2359</f>
        <v>378.2668500687758</v>
      </c>
    </row>
    <row r="12" spans="1:17" ht="15">
      <c r="A12" s="42" t="s">
        <v>16</v>
      </c>
      <c r="B12" s="83" t="s">
        <v>1</v>
      </c>
      <c r="C12" s="84">
        <v>76.878</v>
      </c>
      <c r="D12" s="85">
        <v>19602</v>
      </c>
      <c r="E12" s="85">
        <v>4624</v>
      </c>
      <c r="F12" s="87">
        <f>D12+E12</f>
        <v>24226</v>
      </c>
      <c r="G12" s="86">
        <f aca="true" t="shared" si="0" ref="G12:G42">F12/8/1.2359</f>
        <v>2450.2386924508455</v>
      </c>
      <c r="H12" s="84">
        <v>5.732</v>
      </c>
      <c r="I12" s="85">
        <v>3654</v>
      </c>
      <c r="J12" s="109">
        <v>862</v>
      </c>
      <c r="K12" s="87">
        <f>I12+J12</f>
        <v>4516</v>
      </c>
      <c r="L12" s="86">
        <f aca="true" t="shared" si="1" ref="L12:L30">K12/8/1.2359</f>
        <v>456.7521644145967</v>
      </c>
      <c r="M12" s="84"/>
      <c r="N12" s="84"/>
      <c r="O12" s="84"/>
      <c r="P12" s="87"/>
      <c r="Q12" s="86"/>
    </row>
    <row r="13" spans="1:17" ht="15">
      <c r="A13" s="42" t="s">
        <v>17</v>
      </c>
      <c r="B13" s="83" t="s">
        <v>86</v>
      </c>
      <c r="C13" s="84">
        <v>21.57</v>
      </c>
      <c r="D13" s="85">
        <v>5501</v>
      </c>
      <c r="E13" s="85">
        <v>1298</v>
      </c>
      <c r="F13" s="87">
        <f>D13+E13</f>
        <v>6799</v>
      </c>
      <c r="G13" s="86">
        <f t="shared" si="0"/>
        <v>687.6567683469536</v>
      </c>
      <c r="H13" s="84"/>
      <c r="I13" s="84"/>
      <c r="J13" s="109"/>
      <c r="K13" s="87"/>
      <c r="L13" s="86"/>
      <c r="M13" s="84"/>
      <c r="N13" s="84"/>
      <c r="O13" s="84"/>
      <c r="P13" s="87"/>
      <c r="Q13" s="86"/>
    </row>
    <row r="14" spans="1:17" ht="15">
      <c r="A14" s="42" t="s">
        <v>18</v>
      </c>
      <c r="B14" s="83" t="s">
        <v>24</v>
      </c>
      <c r="C14" s="84">
        <v>6.66</v>
      </c>
      <c r="D14" s="85">
        <v>1698</v>
      </c>
      <c r="E14" s="85">
        <v>401</v>
      </c>
      <c r="F14" s="87">
        <f>D14+E14</f>
        <v>2099</v>
      </c>
      <c r="G14" s="86">
        <f t="shared" si="0"/>
        <v>212.29468403592523</v>
      </c>
      <c r="H14" s="84">
        <v>0.28</v>
      </c>
      <c r="I14" s="85">
        <v>179</v>
      </c>
      <c r="J14" s="109">
        <v>42</v>
      </c>
      <c r="K14" s="87">
        <f>I14+J14</f>
        <v>221</v>
      </c>
      <c r="L14" s="86">
        <f t="shared" si="1"/>
        <v>22.35213204951857</v>
      </c>
      <c r="M14" s="84"/>
      <c r="N14" s="84"/>
      <c r="O14" s="84"/>
      <c r="P14" s="87"/>
      <c r="Q14" s="86"/>
    </row>
    <row r="15" spans="1:17" ht="15">
      <c r="A15" s="42"/>
      <c r="B15" s="1" t="s">
        <v>26</v>
      </c>
      <c r="C15" s="84"/>
      <c r="D15" s="85"/>
      <c r="E15" s="85"/>
      <c r="F15" s="87"/>
      <c r="G15" s="86"/>
      <c r="H15" s="84"/>
      <c r="I15" s="84"/>
      <c r="J15" s="109"/>
      <c r="K15" s="87"/>
      <c r="L15" s="86"/>
      <c r="M15" s="84"/>
      <c r="N15" s="84"/>
      <c r="O15" s="84"/>
      <c r="P15" s="87"/>
      <c r="Q15" s="86"/>
    </row>
    <row r="16" spans="1:17" ht="15">
      <c r="A16" s="42" t="s">
        <v>19</v>
      </c>
      <c r="B16" s="83" t="s">
        <v>68</v>
      </c>
      <c r="C16" s="84">
        <v>20.175</v>
      </c>
      <c r="D16" s="85">
        <v>5144</v>
      </c>
      <c r="E16" s="85">
        <v>1213</v>
      </c>
      <c r="F16" s="87">
        <f>D16+E16</f>
        <v>6357</v>
      </c>
      <c r="G16" s="86">
        <f t="shared" si="0"/>
        <v>642.9525042479165</v>
      </c>
      <c r="H16" s="84"/>
      <c r="I16" s="84"/>
      <c r="J16" s="109"/>
      <c r="K16" s="87"/>
      <c r="L16" s="86"/>
      <c r="M16" s="84"/>
      <c r="N16" s="84"/>
      <c r="O16" s="84"/>
      <c r="P16" s="87"/>
      <c r="Q16" s="86"/>
    </row>
    <row r="17" spans="1:17" ht="15">
      <c r="A17" s="42"/>
      <c r="B17" s="1" t="s">
        <v>28</v>
      </c>
      <c r="C17" s="84"/>
      <c r="D17" s="85"/>
      <c r="E17" s="85"/>
      <c r="F17" s="87"/>
      <c r="G17" s="86"/>
      <c r="H17" s="84"/>
      <c r="I17" s="84"/>
      <c r="J17" s="109"/>
      <c r="K17" s="87"/>
      <c r="L17" s="86"/>
      <c r="M17" s="84"/>
      <c r="N17" s="84"/>
      <c r="O17" s="84"/>
      <c r="P17" s="87"/>
      <c r="Q17" s="86"/>
    </row>
    <row r="18" spans="1:17" ht="15">
      <c r="A18" s="42" t="s">
        <v>40</v>
      </c>
      <c r="B18" s="83" t="s">
        <v>2</v>
      </c>
      <c r="C18" s="84">
        <v>17.334</v>
      </c>
      <c r="D18" s="85">
        <v>4419</v>
      </c>
      <c r="E18" s="85">
        <v>1042</v>
      </c>
      <c r="F18" s="87">
        <f>D18+E18</f>
        <v>5461</v>
      </c>
      <c r="G18" s="86">
        <f t="shared" si="0"/>
        <v>552.330285621814</v>
      </c>
      <c r="H18" s="84">
        <v>0.952</v>
      </c>
      <c r="I18" s="85">
        <v>609</v>
      </c>
      <c r="J18" s="109">
        <v>144</v>
      </c>
      <c r="K18" s="87">
        <f>I18+J18</f>
        <v>753</v>
      </c>
      <c r="L18" s="86">
        <f t="shared" si="1"/>
        <v>76.15907435876689</v>
      </c>
      <c r="M18" s="84"/>
      <c r="N18" s="84"/>
      <c r="O18" s="84"/>
      <c r="P18" s="87"/>
      <c r="Q18" s="86"/>
    </row>
    <row r="19" spans="1:17" ht="15">
      <c r="A19" s="42"/>
      <c r="B19" s="1" t="s">
        <v>29</v>
      </c>
      <c r="C19" s="84"/>
      <c r="D19" s="85"/>
      <c r="E19" s="85"/>
      <c r="F19" s="87"/>
      <c r="G19" s="86"/>
      <c r="H19" s="84"/>
      <c r="I19" s="85"/>
      <c r="J19" s="109"/>
      <c r="K19" s="87"/>
      <c r="L19" s="86"/>
      <c r="M19" s="84"/>
      <c r="N19" s="84"/>
      <c r="O19" s="84"/>
      <c r="P19" s="87"/>
      <c r="Q19" s="86"/>
    </row>
    <row r="20" spans="1:17" ht="15">
      <c r="A20" s="42" t="s">
        <v>41</v>
      </c>
      <c r="B20" s="83" t="s">
        <v>3</v>
      </c>
      <c r="C20" s="84">
        <v>12.9</v>
      </c>
      <c r="D20" s="85">
        <v>3290</v>
      </c>
      <c r="E20" s="85">
        <v>776</v>
      </c>
      <c r="F20" s="87">
        <f>D20+E20</f>
        <v>4066</v>
      </c>
      <c r="G20" s="86">
        <f t="shared" si="0"/>
        <v>411.23877336354076</v>
      </c>
      <c r="H20" s="84">
        <v>0.48</v>
      </c>
      <c r="I20" s="85">
        <v>304</v>
      </c>
      <c r="J20" s="109">
        <v>72</v>
      </c>
      <c r="K20" s="87">
        <f>I20+J20</f>
        <v>376</v>
      </c>
      <c r="L20" s="86">
        <f t="shared" si="1"/>
        <v>38.028966744882275</v>
      </c>
      <c r="M20" s="84">
        <v>0.19</v>
      </c>
      <c r="N20" s="85">
        <v>152</v>
      </c>
      <c r="O20" s="85">
        <v>36</v>
      </c>
      <c r="P20" s="87">
        <f>N20+O20</f>
        <v>188</v>
      </c>
      <c r="Q20" s="86">
        <f>P20/8/1.2359</f>
        <v>19.014483372441138</v>
      </c>
    </row>
    <row r="21" spans="1:17" ht="15">
      <c r="A21" s="42"/>
      <c r="B21" s="1" t="s">
        <v>30</v>
      </c>
      <c r="C21" s="84"/>
      <c r="D21" s="85"/>
      <c r="E21" s="85"/>
      <c r="F21" s="87"/>
      <c r="G21" s="86"/>
      <c r="H21" s="84"/>
      <c r="I21" s="85"/>
      <c r="J21" s="109"/>
      <c r="K21" s="87"/>
      <c r="L21" s="86"/>
      <c r="M21" s="84"/>
      <c r="N21" s="85"/>
      <c r="O21" s="85"/>
      <c r="P21" s="87"/>
      <c r="Q21" s="86"/>
    </row>
    <row r="22" spans="1:17" ht="15">
      <c r="A22" s="42" t="s">
        <v>42</v>
      </c>
      <c r="B22" s="83" t="s">
        <v>4</v>
      </c>
      <c r="C22" s="84">
        <v>7.117</v>
      </c>
      <c r="D22" s="85">
        <v>1813</v>
      </c>
      <c r="E22" s="85">
        <v>428</v>
      </c>
      <c r="F22" s="87">
        <f>D22+E22</f>
        <v>2241</v>
      </c>
      <c r="G22" s="86">
        <f t="shared" si="0"/>
        <v>226.65668743425843</v>
      </c>
      <c r="H22" s="84">
        <v>1.345</v>
      </c>
      <c r="I22" s="85">
        <v>857</v>
      </c>
      <c r="J22" s="109">
        <v>202</v>
      </c>
      <c r="K22" s="87">
        <f>I22+J22</f>
        <v>1059</v>
      </c>
      <c r="L22" s="86">
        <f t="shared" si="1"/>
        <v>107.1081802734849</v>
      </c>
      <c r="M22" s="84"/>
      <c r="N22" s="84"/>
      <c r="O22" s="84"/>
      <c r="P22" s="87"/>
      <c r="Q22" s="86"/>
    </row>
    <row r="23" spans="1:17" ht="15">
      <c r="A23" s="42"/>
      <c r="B23" s="1" t="s">
        <v>31</v>
      </c>
      <c r="C23" s="84"/>
      <c r="D23" s="85"/>
      <c r="E23" s="85"/>
      <c r="F23" s="87"/>
      <c r="G23" s="86"/>
      <c r="H23" s="84"/>
      <c r="I23" s="85"/>
      <c r="J23" s="109"/>
      <c r="K23" s="87"/>
      <c r="L23" s="86"/>
      <c r="M23" s="84"/>
      <c r="N23" s="84"/>
      <c r="O23" s="84"/>
      <c r="P23" s="87"/>
      <c r="Q23" s="86"/>
    </row>
    <row r="24" spans="1:17" ht="15">
      <c r="A24" s="42" t="s">
        <v>43</v>
      </c>
      <c r="B24" s="83" t="s">
        <v>5</v>
      </c>
      <c r="C24" s="84">
        <v>7.585</v>
      </c>
      <c r="D24" s="85">
        <v>1934</v>
      </c>
      <c r="E24" s="85">
        <v>456</v>
      </c>
      <c r="F24" s="87">
        <f>D24+E24</f>
        <v>2390</v>
      </c>
      <c r="G24" s="86">
        <f t="shared" si="0"/>
        <v>241.72667691560807</v>
      </c>
      <c r="H24" s="84">
        <v>3.286</v>
      </c>
      <c r="I24" s="85">
        <v>2095</v>
      </c>
      <c r="J24" s="109">
        <v>494</v>
      </c>
      <c r="K24" s="87">
        <f>I24+J24</f>
        <v>2589</v>
      </c>
      <c r="L24" s="86">
        <f t="shared" si="1"/>
        <v>261.853709847075</v>
      </c>
      <c r="M24" s="84"/>
      <c r="N24" s="84"/>
      <c r="O24" s="84"/>
      <c r="P24" s="87"/>
      <c r="Q24" s="86"/>
    </row>
    <row r="25" spans="1:17" ht="15">
      <c r="A25" s="42"/>
      <c r="B25" s="1" t="s">
        <v>32</v>
      </c>
      <c r="C25" s="84"/>
      <c r="D25" s="85"/>
      <c r="E25" s="85"/>
      <c r="F25" s="87"/>
      <c r="G25" s="86"/>
      <c r="H25" s="84"/>
      <c r="I25" s="85"/>
      <c r="J25" s="109"/>
      <c r="K25" s="87"/>
      <c r="L25" s="86"/>
      <c r="M25" s="84"/>
      <c r="N25" s="84"/>
      <c r="O25" s="84"/>
      <c r="P25" s="87"/>
      <c r="Q25" s="86"/>
    </row>
    <row r="26" spans="1:17" ht="15">
      <c r="A26" s="42" t="s">
        <v>44</v>
      </c>
      <c r="B26" s="83" t="s">
        <v>6</v>
      </c>
      <c r="C26" s="84">
        <v>14.347</v>
      </c>
      <c r="D26" s="85">
        <v>3658</v>
      </c>
      <c r="E26" s="85">
        <v>863</v>
      </c>
      <c r="F26" s="87">
        <f>D26+E26</f>
        <v>4521</v>
      </c>
      <c r="G26" s="86">
        <f t="shared" si="0"/>
        <v>457.25786875960836</v>
      </c>
      <c r="H26" s="84">
        <v>3.78</v>
      </c>
      <c r="I26" s="85">
        <v>2408</v>
      </c>
      <c r="J26" s="109">
        <v>568</v>
      </c>
      <c r="K26" s="87">
        <f>I26+J26</f>
        <v>2976</v>
      </c>
      <c r="L26" s="86">
        <f t="shared" si="1"/>
        <v>300.9952261509831</v>
      </c>
      <c r="M26" s="84"/>
      <c r="N26" s="84"/>
      <c r="O26" s="84"/>
      <c r="P26" s="87"/>
      <c r="Q26" s="86"/>
    </row>
    <row r="27" spans="1:17" ht="15">
      <c r="A27" s="42"/>
      <c r="B27" s="1" t="s">
        <v>27</v>
      </c>
      <c r="C27" s="84"/>
      <c r="D27" s="85"/>
      <c r="E27" s="85"/>
      <c r="F27" s="87"/>
      <c r="G27" s="86"/>
      <c r="H27" s="84"/>
      <c r="I27" s="85"/>
      <c r="J27" s="109"/>
      <c r="K27" s="87"/>
      <c r="L27" s="86"/>
      <c r="M27" s="84"/>
      <c r="N27" s="84"/>
      <c r="O27" s="84"/>
      <c r="P27" s="87"/>
      <c r="Q27" s="86"/>
    </row>
    <row r="28" spans="1:17" ht="15">
      <c r="A28" s="42" t="s">
        <v>45</v>
      </c>
      <c r="B28" s="83" t="s">
        <v>7</v>
      </c>
      <c r="C28" s="84">
        <v>11.7</v>
      </c>
      <c r="D28" s="85">
        <v>2982</v>
      </c>
      <c r="E28" s="85">
        <v>703</v>
      </c>
      <c r="F28" s="87">
        <f>D28+E28</f>
        <v>3685</v>
      </c>
      <c r="G28" s="86">
        <f t="shared" si="0"/>
        <v>372.70410227364675</v>
      </c>
      <c r="H28" s="84">
        <v>1.98</v>
      </c>
      <c r="I28" s="85">
        <v>1261</v>
      </c>
      <c r="J28" s="109">
        <v>297</v>
      </c>
      <c r="K28" s="87">
        <f>I28+J28</f>
        <v>1558</v>
      </c>
      <c r="L28" s="86">
        <f t="shared" si="1"/>
        <v>157.5774739056558</v>
      </c>
      <c r="M28" s="84"/>
      <c r="N28" s="84"/>
      <c r="O28" s="84"/>
      <c r="P28" s="87"/>
      <c r="Q28" s="86"/>
    </row>
    <row r="29" spans="1:17" ht="15">
      <c r="A29" s="42"/>
      <c r="B29" s="1" t="s">
        <v>33</v>
      </c>
      <c r="C29" s="84"/>
      <c r="D29" s="85"/>
      <c r="E29" s="85"/>
      <c r="F29" s="87"/>
      <c r="G29" s="86"/>
      <c r="H29" s="84"/>
      <c r="I29" s="85"/>
      <c r="J29" s="109"/>
      <c r="K29" s="87"/>
      <c r="L29" s="86"/>
      <c r="M29" s="84"/>
      <c r="N29" s="84"/>
      <c r="O29" s="84"/>
      <c r="P29" s="87"/>
      <c r="Q29" s="86"/>
    </row>
    <row r="30" spans="1:17" ht="15">
      <c r="A30" s="42" t="s">
        <v>46</v>
      </c>
      <c r="B30" s="83" t="s">
        <v>8</v>
      </c>
      <c r="C30" s="84">
        <v>4.812</v>
      </c>
      <c r="D30" s="85">
        <v>1227</v>
      </c>
      <c r="E30" s="85">
        <v>289</v>
      </c>
      <c r="F30" s="87">
        <f>D30+E30</f>
        <v>1516</v>
      </c>
      <c r="G30" s="86">
        <f t="shared" si="0"/>
        <v>153.32955740755725</v>
      </c>
      <c r="H30" s="84">
        <v>0.557</v>
      </c>
      <c r="I30" s="85">
        <v>356</v>
      </c>
      <c r="J30" s="109">
        <v>84</v>
      </c>
      <c r="K30" s="87">
        <f>I30+J30</f>
        <v>440</v>
      </c>
      <c r="L30" s="86">
        <f t="shared" si="1"/>
        <v>44.50198236103245</v>
      </c>
      <c r="M30" s="84"/>
      <c r="N30" s="84"/>
      <c r="O30" s="84"/>
      <c r="P30" s="87"/>
      <c r="Q30" s="86"/>
    </row>
    <row r="31" spans="1:17" ht="15">
      <c r="A31" s="42"/>
      <c r="B31" s="1" t="s">
        <v>34</v>
      </c>
      <c r="C31" s="84"/>
      <c r="D31" s="85"/>
      <c r="E31" s="85"/>
      <c r="F31" s="87"/>
      <c r="G31" s="86"/>
      <c r="H31" s="84"/>
      <c r="I31" s="85"/>
      <c r="J31" s="85"/>
      <c r="K31" s="87"/>
      <c r="L31" s="86"/>
      <c r="M31" s="84"/>
      <c r="N31" s="84"/>
      <c r="O31" s="84"/>
      <c r="P31" s="87"/>
      <c r="Q31" s="86"/>
    </row>
    <row r="32" spans="1:17" ht="15">
      <c r="A32" s="42" t="s">
        <v>47</v>
      </c>
      <c r="B32" s="83" t="s">
        <v>9</v>
      </c>
      <c r="C32" s="84">
        <v>7.27</v>
      </c>
      <c r="D32" s="85">
        <v>1854</v>
      </c>
      <c r="E32" s="85">
        <v>437</v>
      </c>
      <c r="F32" s="87">
        <f>E32+D32</f>
        <v>2291</v>
      </c>
      <c r="G32" s="86">
        <f t="shared" si="0"/>
        <v>231.71373088437576</v>
      </c>
      <c r="H32" s="84"/>
      <c r="I32" s="84"/>
      <c r="J32" s="84"/>
      <c r="K32" s="87"/>
      <c r="L32" s="86"/>
      <c r="M32" s="84"/>
      <c r="N32" s="84"/>
      <c r="O32" s="84"/>
      <c r="P32" s="87"/>
      <c r="Q32" s="86"/>
    </row>
    <row r="33" spans="1:17" ht="15">
      <c r="A33" s="42"/>
      <c r="B33" s="1" t="s">
        <v>35</v>
      </c>
      <c r="C33" s="84"/>
      <c r="D33" s="85"/>
      <c r="E33" s="85"/>
      <c r="F33" s="87"/>
      <c r="G33" s="86"/>
      <c r="H33" s="84"/>
      <c r="I33" s="84"/>
      <c r="J33" s="84"/>
      <c r="K33" s="87"/>
      <c r="L33" s="86"/>
      <c r="M33" s="84"/>
      <c r="N33" s="84"/>
      <c r="O33" s="84"/>
      <c r="P33" s="87"/>
      <c r="Q33" s="86"/>
    </row>
    <row r="34" spans="1:17" ht="15">
      <c r="A34" s="42" t="s">
        <v>48</v>
      </c>
      <c r="B34" s="83" t="s">
        <v>10</v>
      </c>
      <c r="C34" s="84">
        <v>12.33</v>
      </c>
      <c r="D34" s="85">
        <v>3145</v>
      </c>
      <c r="E34" s="85">
        <v>742</v>
      </c>
      <c r="F34" s="87">
        <f>D34+E34</f>
        <v>3887</v>
      </c>
      <c r="G34" s="86">
        <f t="shared" si="0"/>
        <v>393.1345578121207</v>
      </c>
      <c r="H34" s="84"/>
      <c r="I34" s="84"/>
      <c r="J34" s="84"/>
      <c r="K34" s="87"/>
      <c r="L34" s="86"/>
      <c r="M34" s="84"/>
      <c r="N34" s="84"/>
      <c r="O34" s="84"/>
      <c r="P34" s="87"/>
      <c r="Q34" s="86"/>
    </row>
    <row r="35" spans="1:17" ht="15">
      <c r="A35" s="42"/>
      <c r="B35" s="1" t="s">
        <v>36</v>
      </c>
      <c r="C35" s="84"/>
      <c r="D35" s="85"/>
      <c r="E35" s="85"/>
      <c r="F35" s="87"/>
      <c r="G35" s="86"/>
      <c r="H35" s="84"/>
      <c r="I35" s="84"/>
      <c r="J35" s="84"/>
      <c r="K35" s="87"/>
      <c r="L35" s="86"/>
      <c r="M35" s="84"/>
      <c r="N35" s="84"/>
      <c r="O35" s="84"/>
      <c r="P35" s="87"/>
      <c r="Q35" s="86"/>
    </row>
    <row r="36" spans="1:17" ht="15">
      <c r="A36" s="42" t="s">
        <v>49</v>
      </c>
      <c r="B36" s="83" t="s">
        <v>11</v>
      </c>
      <c r="C36" s="84">
        <v>5</v>
      </c>
      <c r="D36" s="85">
        <v>1275</v>
      </c>
      <c r="E36" s="85">
        <v>301</v>
      </c>
      <c r="F36" s="87">
        <f>D36+E36</f>
        <v>1576</v>
      </c>
      <c r="G36" s="86">
        <f t="shared" si="0"/>
        <v>159.39800954769802</v>
      </c>
      <c r="H36" s="84"/>
      <c r="I36" s="84"/>
      <c r="J36" s="84"/>
      <c r="K36" s="87"/>
      <c r="L36" s="86"/>
      <c r="M36" s="84"/>
      <c r="N36" s="84"/>
      <c r="O36" s="84"/>
      <c r="P36" s="87"/>
      <c r="Q36" s="86"/>
    </row>
    <row r="37" spans="1:17" ht="15">
      <c r="A37" s="42"/>
      <c r="B37" s="1" t="s">
        <v>37</v>
      </c>
      <c r="C37" s="84"/>
      <c r="D37" s="85"/>
      <c r="E37" s="85"/>
      <c r="F37" s="87"/>
      <c r="G37" s="86"/>
      <c r="H37" s="84"/>
      <c r="I37" s="84"/>
      <c r="J37" s="84"/>
      <c r="K37" s="87"/>
      <c r="L37" s="86"/>
      <c r="M37" s="84"/>
      <c r="N37" s="84"/>
      <c r="O37" s="84"/>
      <c r="P37" s="87"/>
      <c r="Q37" s="86"/>
    </row>
    <row r="38" spans="1:17" ht="15">
      <c r="A38" s="42" t="s">
        <v>50</v>
      </c>
      <c r="B38" s="83" t="s">
        <v>12</v>
      </c>
      <c r="C38" s="84">
        <v>5.1</v>
      </c>
      <c r="D38" s="85">
        <v>1301</v>
      </c>
      <c r="E38" s="85">
        <v>307</v>
      </c>
      <c r="F38" s="87">
        <f>D38+E38</f>
        <v>1608</v>
      </c>
      <c r="G38" s="86">
        <f t="shared" si="0"/>
        <v>162.6345173557731</v>
      </c>
      <c r="H38" s="84"/>
      <c r="I38" s="84"/>
      <c r="J38" s="84"/>
      <c r="K38" s="87"/>
      <c r="L38" s="86"/>
      <c r="M38" s="84"/>
      <c r="N38" s="84"/>
      <c r="O38" s="84"/>
      <c r="P38" s="87"/>
      <c r="Q38" s="86"/>
    </row>
    <row r="39" spans="1:17" ht="15">
      <c r="A39" s="42"/>
      <c r="B39" s="1" t="s">
        <v>38</v>
      </c>
      <c r="C39" s="84"/>
      <c r="D39" s="85"/>
      <c r="E39" s="85"/>
      <c r="F39" s="87"/>
      <c r="G39" s="86"/>
      <c r="H39" s="84"/>
      <c r="I39" s="84"/>
      <c r="J39" s="84"/>
      <c r="K39" s="87"/>
      <c r="L39" s="86"/>
      <c r="M39" s="84"/>
      <c r="N39" s="84"/>
      <c r="O39" s="84"/>
      <c r="P39" s="87"/>
      <c r="Q39" s="86"/>
    </row>
    <row r="40" spans="1:17" ht="15">
      <c r="A40" s="42" t="s">
        <v>51</v>
      </c>
      <c r="B40" s="83" t="s">
        <v>13</v>
      </c>
      <c r="C40" s="84">
        <v>7.74</v>
      </c>
      <c r="D40" s="85">
        <v>1975</v>
      </c>
      <c r="E40" s="85">
        <v>466</v>
      </c>
      <c r="F40" s="87">
        <f>D40+E40</f>
        <v>2441</v>
      </c>
      <c r="G40" s="86">
        <f t="shared" si="0"/>
        <v>246.88486123472774</v>
      </c>
      <c r="H40" s="84"/>
      <c r="I40" s="84"/>
      <c r="J40" s="84"/>
      <c r="K40" s="87"/>
      <c r="L40" s="86"/>
      <c r="M40" s="84"/>
      <c r="N40" s="84"/>
      <c r="O40" s="84"/>
      <c r="P40" s="87"/>
      <c r="Q40" s="86"/>
    </row>
    <row r="41" spans="1:17" ht="15">
      <c r="A41" s="42"/>
      <c r="B41" s="1" t="s">
        <v>39</v>
      </c>
      <c r="C41" s="84"/>
      <c r="D41" s="85"/>
      <c r="E41" s="85"/>
      <c r="F41" s="87"/>
      <c r="G41" s="86"/>
      <c r="H41" s="84"/>
      <c r="I41" s="84"/>
      <c r="J41" s="84"/>
      <c r="K41" s="87"/>
      <c r="L41" s="86"/>
      <c r="M41" s="84"/>
      <c r="N41" s="84"/>
      <c r="O41" s="84"/>
      <c r="P41" s="87"/>
      <c r="Q41" s="86"/>
    </row>
    <row r="42" spans="1:17" ht="15">
      <c r="A42" s="42" t="s">
        <v>52</v>
      </c>
      <c r="B42" s="83" t="s">
        <v>14</v>
      </c>
      <c r="C42" s="84">
        <v>7.58</v>
      </c>
      <c r="D42" s="85">
        <v>1932</v>
      </c>
      <c r="E42" s="85">
        <v>456</v>
      </c>
      <c r="F42" s="87">
        <f>D42+E42</f>
        <v>2388</v>
      </c>
      <c r="G42" s="86">
        <f t="shared" si="0"/>
        <v>241.52439517760337</v>
      </c>
      <c r="H42" s="84"/>
      <c r="I42" s="84"/>
      <c r="J42" s="84"/>
      <c r="K42" s="87"/>
      <c r="L42" s="86"/>
      <c r="M42" s="84"/>
      <c r="N42" s="84"/>
      <c r="O42" s="84"/>
      <c r="P42" s="87"/>
      <c r="Q42" s="86"/>
    </row>
    <row r="43" spans="1:17" ht="15">
      <c r="A43" s="42"/>
      <c r="B43" s="83"/>
      <c r="C43" s="84"/>
      <c r="D43" s="85"/>
      <c r="E43" s="85"/>
      <c r="F43" s="87"/>
      <c r="G43" s="86"/>
      <c r="H43" s="84"/>
      <c r="I43" s="84"/>
      <c r="J43" s="84"/>
      <c r="K43" s="87"/>
      <c r="L43" s="86"/>
      <c r="M43" s="84"/>
      <c r="N43" s="84"/>
      <c r="O43" s="84"/>
      <c r="P43" s="87"/>
      <c r="Q43" s="86"/>
    </row>
    <row r="44" spans="1:17" ht="15">
      <c r="A44" s="43"/>
      <c r="B44" s="88" t="s">
        <v>87</v>
      </c>
      <c r="C44" s="89"/>
      <c r="D44" s="90"/>
      <c r="E44" s="90"/>
      <c r="F44" s="91">
        <v>7565</v>
      </c>
      <c r="G44" s="90"/>
      <c r="H44" s="89"/>
      <c r="I44" s="89"/>
      <c r="J44" s="89"/>
      <c r="K44" s="91"/>
      <c r="L44" s="90"/>
      <c r="M44" s="89"/>
      <c r="N44" s="89"/>
      <c r="O44" s="89"/>
      <c r="P44" s="91"/>
      <c r="Q44" s="90"/>
    </row>
    <row r="45" spans="1:17" s="10" customFormat="1" ht="15">
      <c r="A45" s="44"/>
      <c r="B45" s="92" t="s">
        <v>88</v>
      </c>
      <c r="C45" s="112">
        <f>SUM(C11:C44)</f>
        <v>263.09800000000007</v>
      </c>
      <c r="D45" s="93">
        <f>SUM(D11:D44)</f>
        <v>67085</v>
      </c>
      <c r="E45" s="93">
        <f>SUM(E11:E44)</f>
        <v>15825</v>
      </c>
      <c r="F45" s="93">
        <f>SUM(F11:F44)</f>
        <v>90475</v>
      </c>
      <c r="G45" s="93"/>
      <c r="H45" s="112">
        <f>SUM(H11:H44)</f>
        <v>26.512</v>
      </c>
      <c r="I45" s="93">
        <f>SUM(I11:I44)</f>
        <v>16899</v>
      </c>
      <c r="J45" s="93">
        <f>SUM(J11:J44)</f>
        <v>3986</v>
      </c>
      <c r="K45" s="93">
        <f>SUM(K11:K44)</f>
        <v>20885</v>
      </c>
      <c r="L45" s="93"/>
      <c r="M45" s="93">
        <f>SUM(M11:M44)</f>
        <v>3.9899999999999998</v>
      </c>
      <c r="N45" s="93">
        <f>SUM(N11:N44)</f>
        <v>3178</v>
      </c>
      <c r="O45" s="93">
        <f>SUM(O11:O44)</f>
        <v>750</v>
      </c>
      <c r="P45" s="94">
        <f>SUM(P11:P44)</f>
        <v>3928</v>
      </c>
      <c r="Q45" s="93"/>
    </row>
    <row r="46" spans="1:2" s="13" customFormat="1" ht="12.75">
      <c r="A46" s="11"/>
      <c r="B46" s="12"/>
    </row>
    <row r="47" spans="1:2" s="13" customFormat="1" ht="12.75">
      <c r="A47" s="11"/>
      <c r="B47" s="12"/>
    </row>
    <row r="48" spans="1:16" ht="15">
      <c r="A48" s="14"/>
      <c r="B48" t="s">
        <v>132</v>
      </c>
      <c r="F48" s="56">
        <v>90544</v>
      </c>
      <c r="K48" s="56">
        <v>20816</v>
      </c>
      <c r="P48">
        <v>3928</v>
      </c>
    </row>
    <row r="49" spans="1:3" ht="15">
      <c r="A49" s="14"/>
      <c r="B49" s="114" t="s">
        <v>133</v>
      </c>
      <c r="C49" s="22"/>
    </row>
    <row r="50" spans="1:11" ht="15">
      <c r="A50" s="14"/>
      <c r="B50" s="15"/>
      <c r="F50" s="113"/>
      <c r="K50" s="113"/>
    </row>
    <row r="51" spans="1:2" ht="15">
      <c r="A51" s="14"/>
      <c r="B51" s="15"/>
    </row>
    <row r="52" spans="1:2" ht="15">
      <c r="A52" s="14"/>
      <c r="B52" s="16"/>
    </row>
    <row r="53" spans="1:2" ht="15">
      <c r="A53" s="14"/>
      <c r="B53" s="14"/>
    </row>
  </sheetData>
  <sheetProtection/>
  <mergeCells count="2"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11.7109375" style="0" customWidth="1"/>
    <col min="4" max="4" width="12.8515625" style="0" customWidth="1"/>
    <col min="5" max="5" width="12.140625" style="0" customWidth="1"/>
    <col min="6" max="6" width="11.7109375" style="0" customWidth="1"/>
  </cols>
  <sheetData>
    <row r="1" spans="1:7" ht="15">
      <c r="A1" s="119"/>
      <c r="B1" s="119"/>
      <c r="C1" s="119"/>
      <c r="D1" s="119" t="s">
        <v>138</v>
      </c>
      <c r="E1" s="119"/>
      <c r="F1" s="119"/>
      <c r="G1" s="119"/>
    </row>
    <row r="2" spans="1:7" ht="15">
      <c r="A2" s="119"/>
      <c r="B2" s="119"/>
      <c r="C2" s="119"/>
      <c r="D2" s="119" t="s">
        <v>139</v>
      </c>
      <c r="E2" s="119"/>
      <c r="F2" s="119"/>
      <c r="G2" s="119"/>
    </row>
    <row r="3" spans="1:7" ht="15">
      <c r="A3" s="119"/>
      <c r="B3" s="119"/>
      <c r="C3" s="119"/>
      <c r="D3" s="119" t="s">
        <v>140</v>
      </c>
      <c r="E3" s="119"/>
      <c r="F3" s="119"/>
      <c r="G3" s="119"/>
    </row>
    <row r="4" spans="1:7" s="4" customFormat="1" ht="14.25" customHeight="1">
      <c r="A4" s="119"/>
      <c r="B4" s="120" t="s">
        <v>74</v>
      </c>
      <c r="C4" s="119"/>
      <c r="D4" s="119"/>
      <c r="E4" s="119"/>
      <c r="F4" s="119"/>
      <c r="G4" s="119"/>
    </row>
    <row r="5" spans="1:7" s="4" customFormat="1" ht="14.25" customHeight="1">
      <c r="A5" s="119"/>
      <c r="B5" s="120" t="s">
        <v>53</v>
      </c>
      <c r="C5" s="119"/>
      <c r="D5" s="119"/>
      <c r="E5" s="119"/>
      <c r="F5" s="119"/>
      <c r="G5" s="119"/>
    </row>
    <row r="6" spans="1:7" s="4" customFormat="1" ht="15">
      <c r="A6" s="119"/>
      <c r="B6" s="120" t="s">
        <v>96</v>
      </c>
      <c r="C6" s="119"/>
      <c r="D6" s="119"/>
      <c r="E6" s="119"/>
      <c r="F6" s="119"/>
      <c r="G6" s="119"/>
    </row>
    <row r="7" spans="1:7" ht="15">
      <c r="A7" s="119"/>
      <c r="B7" s="119"/>
      <c r="C7" s="119"/>
      <c r="D7" s="119"/>
      <c r="E7" s="119"/>
      <c r="F7" s="119"/>
      <c r="G7" s="119"/>
    </row>
    <row r="8" spans="1:7" ht="57">
      <c r="A8" s="121" t="s">
        <v>22</v>
      </c>
      <c r="B8" s="122" t="s">
        <v>21</v>
      </c>
      <c r="C8" s="122" t="s">
        <v>101</v>
      </c>
      <c r="D8" s="122" t="s">
        <v>99</v>
      </c>
      <c r="E8" s="123" t="s">
        <v>114</v>
      </c>
      <c r="F8" s="121" t="s">
        <v>100</v>
      </c>
      <c r="G8" s="119"/>
    </row>
    <row r="9" spans="1:7" ht="15">
      <c r="A9" s="124"/>
      <c r="B9" s="125" t="s">
        <v>23</v>
      </c>
      <c r="C9" s="125"/>
      <c r="D9" s="124"/>
      <c r="E9" s="125"/>
      <c r="F9" s="124"/>
      <c r="G9" s="119"/>
    </row>
    <row r="10" spans="1:7" ht="15">
      <c r="A10" s="126" t="s">
        <v>15</v>
      </c>
      <c r="B10" s="124" t="s">
        <v>0</v>
      </c>
      <c r="C10" s="124">
        <v>4250</v>
      </c>
      <c r="D10" s="127">
        <v>1003</v>
      </c>
      <c r="E10" s="128">
        <f>C10+D10</f>
        <v>5253</v>
      </c>
      <c r="F10" s="127">
        <f>E10/8/1.2359</f>
        <v>531.292984869326</v>
      </c>
      <c r="G10" s="119"/>
    </row>
    <row r="11" spans="1:7" ht="15">
      <c r="A11" s="126" t="s">
        <v>16</v>
      </c>
      <c r="B11" s="124" t="s">
        <v>1</v>
      </c>
      <c r="C11" s="124">
        <v>3794</v>
      </c>
      <c r="D11" s="127">
        <v>895</v>
      </c>
      <c r="E11" s="128">
        <f aca="true" t="shared" si="0" ref="E11:E44">C11+D11</f>
        <v>4689</v>
      </c>
      <c r="F11" s="127">
        <f aca="true" t="shared" si="1" ref="F11:F44">E11/8/1.2359</f>
        <v>474.2495347520026</v>
      </c>
      <c r="G11" s="119"/>
    </row>
    <row r="12" spans="1:7" ht="15">
      <c r="A12" s="126" t="s">
        <v>17</v>
      </c>
      <c r="B12" s="124" t="s">
        <v>25</v>
      </c>
      <c r="C12" s="124">
        <v>3035</v>
      </c>
      <c r="D12" s="127">
        <v>716</v>
      </c>
      <c r="E12" s="128">
        <f t="shared" si="0"/>
        <v>3751</v>
      </c>
      <c r="F12" s="127">
        <f t="shared" si="1"/>
        <v>379.3793996278016</v>
      </c>
      <c r="G12" s="119"/>
    </row>
    <row r="13" spans="1:7" ht="30">
      <c r="A13" s="126" t="s">
        <v>18</v>
      </c>
      <c r="B13" s="121" t="s">
        <v>24</v>
      </c>
      <c r="C13" s="124">
        <v>304</v>
      </c>
      <c r="D13" s="127">
        <v>72</v>
      </c>
      <c r="E13" s="128">
        <f t="shared" si="0"/>
        <v>376</v>
      </c>
      <c r="F13" s="127">
        <f t="shared" si="1"/>
        <v>38.028966744882275</v>
      </c>
      <c r="G13" s="119"/>
    </row>
    <row r="14" spans="1:7" ht="15">
      <c r="A14" s="126" t="s">
        <v>19</v>
      </c>
      <c r="B14" s="121" t="s">
        <v>54</v>
      </c>
      <c r="C14" s="121">
        <v>24587</v>
      </c>
      <c r="D14" s="127">
        <v>5800</v>
      </c>
      <c r="E14" s="128">
        <f t="shared" si="0"/>
        <v>30387</v>
      </c>
      <c r="F14" s="127">
        <f t="shared" si="1"/>
        <v>3073.367586374302</v>
      </c>
      <c r="G14" s="119"/>
    </row>
    <row r="15" spans="1:7" ht="30">
      <c r="A15" s="126" t="s">
        <v>40</v>
      </c>
      <c r="B15" s="121" t="s">
        <v>56</v>
      </c>
      <c r="C15" s="121">
        <v>455</v>
      </c>
      <c r="D15" s="127">
        <v>107</v>
      </c>
      <c r="E15" s="128">
        <f t="shared" si="0"/>
        <v>562</v>
      </c>
      <c r="F15" s="127">
        <f t="shared" si="1"/>
        <v>56.84116837931872</v>
      </c>
      <c r="G15" s="119"/>
    </row>
    <row r="16" spans="1:7" ht="15">
      <c r="A16" s="126"/>
      <c r="B16" s="125" t="s">
        <v>26</v>
      </c>
      <c r="C16" s="125"/>
      <c r="D16" s="127"/>
      <c r="E16" s="128"/>
      <c r="F16" s="127"/>
      <c r="G16" s="119"/>
    </row>
    <row r="17" spans="1:7" ht="15">
      <c r="A17" s="126">
        <v>7</v>
      </c>
      <c r="B17" s="124" t="s">
        <v>68</v>
      </c>
      <c r="C17" s="124">
        <v>2580</v>
      </c>
      <c r="D17" s="127">
        <v>609</v>
      </c>
      <c r="E17" s="128">
        <f t="shared" si="0"/>
        <v>3189</v>
      </c>
      <c r="F17" s="127">
        <f t="shared" si="1"/>
        <v>322.5382312484829</v>
      </c>
      <c r="G17" s="119"/>
    </row>
    <row r="18" spans="1:7" ht="15">
      <c r="A18" s="126"/>
      <c r="B18" s="125" t="s">
        <v>28</v>
      </c>
      <c r="C18" s="125"/>
      <c r="D18" s="127"/>
      <c r="E18" s="128"/>
      <c r="F18" s="127"/>
      <c r="G18" s="119"/>
    </row>
    <row r="19" spans="1:7" ht="15">
      <c r="A19" s="126">
        <v>8</v>
      </c>
      <c r="B19" s="124" t="s">
        <v>2</v>
      </c>
      <c r="C19" s="124">
        <v>2732</v>
      </c>
      <c r="D19" s="127">
        <v>644</v>
      </c>
      <c r="E19" s="128">
        <f t="shared" si="0"/>
        <v>3376</v>
      </c>
      <c r="F19" s="127">
        <f t="shared" si="1"/>
        <v>341.45157375192167</v>
      </c>
      <c r="G19" s="119"/>
    </row>
    <row r="20" spans="1:7" ht="15">
      <c r="A20" s="126"/>
      <c r="B20" s="125" t="s">
        <v>29</v>
      </c>
      <c r="C20" s="125"/>
      <c r="D20" s="127"/>
      <c r="E20" s="128"/>
      <c r="F20" s="127"/>
      <c r="G20" s="119"/>
    </row>
    <row r="21" spans="1:7" ht="15">
      <c r="A21" s="126">
        <v>9</v>
      </c>
      <c r="B21" s="124" t="s">
        <v>3</v>
      </c>
      <c r="C21" s="124">
        <v>2125</v>
      </c>
      <c r="D21" s="127">
        <v>501</v>
      </c>
      <c r="E21" s="128">
        <f t="shared" si="0"/>
        <v>2626</v>
      </c>
      <c r="F21" s="127">
        <f t="shared" si="1"/>
        <v>265.5959220001618</v>
      </c>
      <c r="G21" s="119"/>
    </row>
    <row r="22" spans="1:7" ht="15">
      <c r="A22" s="126"/>
      <c r="B22" s="125" t="s">
        <v>30</v>
      </c>
      <c r="C22" s="125"/>
      <c r="D22" s="127"/>
      <c r="E22" s="128"/>
      <c r="F22" s="127"/>
      <c r="G22" s="119"/>
    </row>
    <row r="23" spans="1:7" ht="15">
      <c r="A23" s="126">
        <v>10</v>
      </c>
      <c r="B23" s="124" t="s">
        <v>4</v>
      </c>
      <c r="C23" s="124">
        <v>1973</v>
      </c>
      <c r="D23" s="127">
        <v>465</v>
      </c>
      <c r="E23" s="128">
        <f t="shared" si="0"/>
        <v>2438</v>
      </c>
      <c r="F23" s="127">
        <f t="shared" si="1"/>
        <v>246.5814386277207</v>
      </c>
      <c r="G23" s="119"/>
    </row>
    <row r="24" spans="1:7" ht="15">
      <c r="A24" s="126"/>
      <c r="B24" s="125" t="s">
        <v>31</v>
      </c>
      <c r="C24" s="125"/>
      <c r="D24" s="127"/>
      <c r="E24" s="128"/>
      <c r="F24" s="127"/>
      <c r="G24" s="119"/>
    </row>
    <row r="25" spans="1:7" ht="15">
      <c r="A25" s="126">
        <v>11</v>
      </c>
      <c r="B25" s="124" t="s">
        <v>5</v>
      </c>
      <c r="C25" s="124">
        <v>2125</v>
      </c>
      <c r="D25" s="127">
        <v>501</v>
      </c>
      <c r="E25" s="128">
        <f t="shared" si="0"/>
        <v>2626</v>
      </c>
      <c r="F25" s="127">
        <f t="shared" si="1"/>
        <v>265.5959220001618</v>
      </c>
      <c r="G25" s="119"/>
    </row>
    <row r="26" spans="1:7" ht="15">
      <c r="A26" s="126"/>
      <c r="B26" s="125" t="s">
        <v>32</v>
      </c>
      <c r="C26" s="125"/>
      <c r="D26" s="127"/>
      <c r="E26" s="128"/>
      <c r="F26" s="127"/>
      <c r="G26" s="119"/>
    </row>
    <row r="27" spans="1:7" ht="15">
      <c r="A27" s="126">
        <v>12</v>
      </c>
      <c r="B27" s="124" t="s">
        <v>6</v>
      </c>
      <c r="C27" s="124">
        <v>2884</v>
      </c>
      <c r="D27" s="127">
        <v>680</v>
      </c>
      <c r="E27" s="128">
        <f t="shared" si="0"/>
        <v>3564</v>
      </c>
      <c r="F27" s="127">
        <f t="shared" si="1"/>
        <v>360.4660571243628</v>
      </c>
      <c r="G27" s="119"/>
    </row>
    <row r="28" spans="1:7" ht="15">
      <c r="A28" s="126"/>
      <c r="B28" s="125" t="s">
        <v>27</v>
      </c>
      <c r="C28" s="125"/>
      <c r="D28" s="127"/>
      <c r="E28" s="128"/>
      <c r="F28" s="127"/>
      <c r="G28" s="119"/>
    </row>
    <row r="29" spans="1:7" ht="15">
      <c r="A29" s="126">
        <v>13</v>
      </c>
      <c r="B29" s="124" t="s">
        <v>7</v>
      </c>
      <c r="C29" s="124">
        <v>2428</v>
      </c>
      <c r="D29" s="127">
        <v>573</v>
      </c>
      <c r="E29" s="128">
        <f t="shared" si="0"/>
        <v>3001</v>
      </c>
      <c r="F29" s="127">
        <f t="shared" si="1"/>
        <v>303.52374787604174</v>
      </c>
      <c r="G29" s="119"/>
    </row>
    <row r="30" spans="1:7" ht="15">
      <c r="A30" s="126"/>
      <c r="B30" s="125" t="s">
        <v>33</v>
      </c>
      <c r="C30" s="125"/>
      <c r="D30" s="127"/>
      <c r="E30" s="128"/>
      <c r="F30" s="127"/>
      <c r="G30" s="119"/>
    </row>
    <row r="31" spans="1:7" ht="15">
      <c r="A31" s="126">
        <v>14</v>
      </c>
      <c r="B31" s="124" t="s">
        <v>8</v>
      </c>
      <c r="C31" s="124">
        <v>1973</v>
      </c>
      <c r="D31" s="127">
        <v>465</v>
      </c>
      <c r="E31" s="128">
        <f t="shared" si="0"/>
        <v>2438</v>
      </c>
      <c r="F31" s="127">
        <f t="shared" si="1"/>
        <v>246.5814386277207</v>
      </c>
      <c r="G31" s="119"/>
    </row>
    <row r="32" spans="1:7" ht="15">
      <c r="A32" s="126"/>
      <c r="B32" s="125" t="s">
        <v>34</v>
      </c>
      <c r="C32" s="125"/>
      <c r="D32" s="127"/>
      <c r="E32" s="128"/>
      <c r="F32" s="127"/>
      <c r="G32" s="119"/>
    </row>
    <row r="33" spans="1:7" ht="15">
      <c r="A33" s="126">
        <v>15</v>
      </c>
      <c r="B33" s="124" t="s">
        <v>9</v>
      </c>
      <c r="C33" s="124">
        <v>2277</v>
      </c>
      <c r="D33" s="127">
        <v>537</v>
      </c>
      <c r="E33" s="128">
        <f t="shared" si="0"/>
        <v>2814</v>
      </c>
      <c r="F33" s="127">
        <f t="shared" si="1"/>
        <v>284.61040537260294</v>
      </c>
      <c r="G33" s="119"/>
    </row>
    <row r="34" spans="1:7" ht="15">
      <c r="A34" s="126"/>
      <c r="B34" s="125" t="s">
        <v>35</v>
      </c>
      <c r="C34" s="125"/>
      <c r="D34" s="127"/>
      <c r="E34" s="128"/>
      <c r="F34" s="127"/>
      <c r="G34" s="119"/>
    </row>
    <row r="35" spans="1:7" ht="15">
      <c r="A35" s="126">
        <v>16</v>
      </c>
      <c r="B35" s="124" t="s">
        <v>10</v>
      </c>
      <c r="C35" s="124">
        <v>1366</v>
      </c>
      <c r="D35" s="127">
        <v>322</v>
      </c>
      <c r="E35" s="128">
        <f t="shared" si="0"/>
        <v>1688</v>
      </c>
      <c r="F35" s="127">
        <f t="shared" si="1"/>
        <v>170.72578687596084</v>
      </c>
      <c r="G35" s="119"/>
    </row>
    <row r="36" spans="1:7" ht="15">
      <c r="A36" s="126"/>
      <c r="B36" s="125" t="s">
        <v>36</v>
      </c>
      <c r="C36" s="125"/>
      <c r="D36" s="127"/>
      <c r="E36" s="128"/>
      <c r="F36" s="127"/>
      <c r="G36" s="119"/>
    </row>
    <row r="37" spans="1:7" ht="15">
      <c r="A37" s="126">
        <v>17</v>
      </c>
      <c r="B37" s="124" t="s">
        <v>11</v>
      </c>
      <c r="C37" s="124">
        <v>911</v>
      </c>
      <c r="D37" s="127">
        <v>215</v>
      </c>
      <c r="E37" s="128">
        <f t="shared" si="0"/>
        <v>1126</v>
      </c>
      <c r="F37" s="127">
        <f t="shared" si="1"/>
        <v>113.88461849664212</v>
      </c>
      <c r="G37" s="119"/>
    </row>
    <row r="38" spans="1:7" ht="15">
      <c r="A38" s="126"/>
      <c r="B38" s="125" t="s">
        <v>37</v>
      </c>
      <c r="C38" s="125"/>
      <c r="D38" s="127"/>
      <c r="E38" s="128"/>
      <c r="F38" s="127"/>
      <c r="G38" s="119"/>
    </row>
    <row r="39" spans="1:7" ht="15">
      <c r="A39" s="126">
        <v>18</v>
      </c>
      <c r="B39" s="124" t="s">
        <v>12</v>
      </c>
      <c r="C39" s="124">
        <v>2580</v>
      </c>
      <c r="D39" s="127">
        <v>609</v>
      </c>
      <c r="E39" s="128">
        <f t="shared" si="0"/>
        <v>3189</v>
      </c>
      <c r="F39" s="127">
        <f t="shared" si="1"/>
        <v>322.5382312484829</v>
      </c>
      <c r="G39" s="119"/>
    </row>
    <row r="40" spans="1:7" ht="15">
      <c r="A40" s="126">
        <v>19</v>
      </c>
      <c r="B40" s="124" t="s">
        <v>65</v>
      </c>
      <c r="C40" s="124">
        <v>911</v>
      </c>
      <c r="D40" s="127">
        <v>215</v>
      </c>
      <c r="E40" s="128">
        <f t="shared" si="0"/>
        <v>1126</v>
      </c>
      <c r="F40" s="127">
        <f t="shared" si="1"/>
        <v>113.88461849664212</v>
      </c>
      <c r="G40" s="119"/>
    </row>
    <row r="41" spans="1:7" ht="15">
      <c r="A41" s="126"/>
      <c r="B41" s="125" t="s">
        <v>38</v>
      </c>
      <c r="C41" s="125"/>
      <c r="D41" s="127"/>
      <c r="E41" s="128"/>
      <c r="F41" s="127"/>
      <c r="G41" s="119"/>
    </row>
    <row r="42" spans="1:7" ht="15">
      <c r="A42" s="126">
        <v>20</v>
      </c>
      <c r="B42" s="124" t="s">
        <v>13</v>
      </c>
      <c r="C42" s="124">
        <v>1973</v>
      </c>
      <c r="D42" s="127">
        <v>465</v>
      </c>
      <c r="E42" s="128">
        <f t="shared" si="0"/>
        <v>2438</v>
      </c>
      <c r="F42" s="127">
        <f t="shared" si="1"/>
        <v>246.5814386277207</v>
      </c>
      <c r="G42" s="119"/>
    </row>
    <row r="43" spans="1:7" ht="15">
      <c r="A43" s="126"/>
      <c r="B43" s="125" t="s">
        <v>39</v>
      </c>
      <c r="C43" s="125"/>
      <c r="D43" s="127"/>
      <c r="E43" s="128"/>
      <c r="F43" s="127"/>
      <c r="G43" s="119"/>
    </row>
    <row r="44" spans="1:7" ht="15">
      <c r="A44" s="126">
        <v>21</v>
      </c>
      <c r="B44" s="124" t="s">
        <v>14</v>
      </c>
      <c r="C44" s="124">
        <v>2732</v>
      </c>
      <c r="D44" s="127">
        <v>644</v>
      </c>
      <c r="E44" s="128">
        <f t="shared" si="0"/>
        <v>3376</v>
      </c>
      <c r="F44" s="127">
        <f t="shared" si="1"/>
        <v>341.45157375192167</v>
      </c>
      <c r="G44" s="119"/>
    </row>
    <row r="45" spans="1:8" s="3" customFormat="1" ht="15">
      <c r="A45" s="125"/>
      <c r="B45" s="125" t="s">
        <v>20</v>
      </c>
      <c r="C45" s="128">
        <f>SUM(C10:C44)</f>
        <v>67995</v>
      </c>
      <c r="D45" s="128">
        <f>SUM(D10:D44)</f>
        <v>16038</v>
      </c>
      <c r="E45" s="128">
        <f>SUM(E10:E44)</f>
        <v>84033</v>
      </c>
      <c r="F45" s="128">
        <f>SUM(F10:F44)</f>
        <v>8499.170644874179</v>
      </c>
      <c r="G45" s="120"/>
      <c r="H45" s="110"/>
    </row>
    <row r="46" spans="1:7" ht="15" hidden="1">
      <c r="A46" s="129"/>
      <c r="B46" s="130" t="s">
        <v>67</v>
      </c>
      <c r="C46" s="119"/>
      <c r="D46" s="119"/>
      <c r="E46" s="119"/>
      <c r="F46" s="119"/>
      <c r="G46" s="119"/>
    </row>
    <row r="47" spans="1:7" ht="15">
      <c r="A47" s="129" t="s">
        <v>118</v>
      </c>
      <c r="B47" s="131"/>
      <c r="C47" s="119"/>
      <c r="D47" s="119"/>
      <c r="E47" s="119"/>
      <c r="F47" s="119"/>
      <c r="G47" s="119"/>
    </row>
    <row r="48" spans="1:7" ht="15">
      <c r="A48" s="129"/>
      <c r="B48" s="119" t="s">
        <v>135</v>
      </c>
      <c r="C48" s="119"/>
      <c r="D48" s="119"/>
      <c r="E48" s="132">
        <v>83829</v>
      </c>
      <c r="F48" s="119"/>
      <c r="G48" s="119"/>
    </row>
    <row r="49" spans="1:7" ht="15">
      <c r="A49" s="119"/>
      <c r="B49" s="131" t="s">
        <v>136</v>
      </c>
      <c r="C49" s="119"/>
      <c r="D49" s="119"/>
      <c r="E49" s="133">
        <f>E45-E48</f>
        <v>204</v>
      </c>
      <c r="F49" s="119"/>
      <c r="G49" s="119"/>
    </row>
    <row r="50" spans="1:7" ht="15">
      <c r="A50" s="119"/>
      <c r="B50" s="119"/>
      <c r="C50" s="119"/>
      <c r="D50" s="119"/>
      <c r="E50" s="119"/>
      <c r="F50" s="119"/>
      <c r="G50" s="119"/>
    </row>
    <row r="51" spans="1:7" ht="15">
      <c r="A51" s="119"/>
      <c r="B51" s="119" t="s">
        <v>141</v>
      </c>
      <c r="C51" s="119"/>
      <c r="D51" s="119"/>
      <c r="E51" s="119" t="s">
        <v>142</v>
      </c>
      <c r="F51" s="119"/>
      <c r="G51" s="119"/>
    </row>
    <row r="52" spans="1:7" ht="15">
      <c r="A52" s="119"/>
      <c r="B52" s="119"/>
      <c r="C52" s="119"/>
      <c r="D52" s="119"/>
      <c r="E52" s="119"/>
      <c r="F52" s="119"/>
      <c r="G52" s="119"/>
    </row>
    <row r="53" spans="1:7" ht="15">
      <c r="A53" s="119"/>
      <c r="B53" s="119"/>
      <c r="C53" s="119"/>
      <c r="D53" s="119"/>
      <c r="E53" s="119"/>
      <c r="F53" s="119"/>
      <c r="G53" s="119"/>
    </row>
    <row r="54" spans="1:7" ht="15">
      <c r="A54" s="119"/>
      <c r="B54" s="119"/>
      <c r="C54" s="119"/>
      <c r="D54" s="119"/>
      <c r="E54" s="119"/>
      <c r="F54" s="119"/>
      <c r="G54" s="119"/>
    </row>
    <row r="55" spans="1:7" ht="15">
      <c r="A55" s="119"/>
      <c r="B55" s="119"/>
      <c r="C55" s="119"/>
      <c r="D55" s="119"/>
      <c r="E55" s="119"/>
      <c r="F55" s="119"/>
      <c r="G55" s="119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PageLayoutView="0" workbookViewId="0" topLeftCell="A1">
      <selection activeCell="Q57" sqref="Q57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28125" style="0" hidden="1" customWidth="1"/>
    <col min="4" max="4" width="9.421875" style="0" hidden="1" customWidth="1"/>
    <col min="5" max="5" width="9.57421875" style="0" hidden="1" customWidth="1"/>
    <col min="6" max="8" width="11.8515625" style="0" hidden="1" customWidth="1"/>
    <col min="9" max="9" width="10.7109375" style="0" hidden="1" customWidth="1"/>
    <col min="10" max="10" width="9.421875" style="0" hidden="1" customWidth="1"/>
    <col min="11" max="11" width="10.7109375" style="0" hidden="1" customWidth="1"/>
    <col min="12" max="12" width="9.57421875" style="0" hidden="1" customWidth="1"/>
    <col min="13" max="13" width="10.7109375" style="0" hidden="1" customWidth="1"/>
    <col min="14" max="14" width="9.57421875" style="0" hidden="1" customWidth="1"/>
    <col min="15" max="15" width="9.57421875" style="0" bestFit="1" customWidth="1"/>
    <col min="16" max="16" width="11.8515625" style="0" bestFit="1" customWidth="1"/>
    <col min="17" max="17" width="10.7109375" style="0" bestFit="1" customWidth="1"/>
    <col min="18" max="18" width="11.8515625" style="0" bestFit="1" customWidth="1"/>
    <col min="19" max="19" width="10.7109375" style="0" bestFit="1" customWidth="1"/>
    <col min="20" max="24" width="9.421875" style="0" bestFit="1" customWidth="1"/>
  </cols>
  <sheetData>
    <row r="1" spans="17:20" ht="15">
      <c r="Q1" s="119" t="s">
        <v>138</v>
      </c>
      <c r="R1" s="119"/>
      <c r="S1" s="119"/>
      <c r="T1" s="119"/>
    </row>
    <row r="2" spans="17:20" ht="15">
      <c r="Q2" s="119" t="s">
        <v>139</v>
      </c>
      <c r="R2" s="119"/>
      <c r="S2" s="119"/>
      <c r="T2" s="119"/>
    </row>
    <row r="3" spans="1:2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 t="s">
        <v>140</v>
      </c>
      <c r="R3" s="119"/>
      <c r="S3" s="119"/>
      <c r="T3" s="119"/>
      <c r="U3" s="119"/>
      <c r="V3" s="119"/>
      <c r="W3" s="119"/>
      <c r="X3" s="119"/>
    </row>
    <row r="4" spans="1:24" ht="15">
      <c r="A4" s="119"/>
      <c r="B4" s="119" t="s">
        <v>143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5">
      <c r="A5" s="119"/>
      <c r="B5" s="119" t="s">
        <v>144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5">
      <c r="A6" s="119"/>
      <c r="B6" s="119" t="s">
        <v>96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5">
      <c r="A8" s="134" t="s">
        <v>55</v>
      </c>
      <c r="B8" s="135" t="s">
        <v>21</v>
      </c>
      <c r="C8" s="136"/>
      <c r="D8" s="136"/>
      <c r="E8" s="137" t="s">
        <v>89</v>
      </c>
      <c r="F8" s="136"/>
      <c r="G8" s="136"/>
      <c r="H8" s="136"/>
      <c r="I8" s="138"/>
      <c r="J8" s="137" t="s">
        <v>81</v>
      </c>
      <c r="K8" s="136"/>
      <c r="L8" s="136"/>
      <c r="M8" s="136"/>
      <c r="N8" s="138"/>
      <c r="O8" s="137" t="s">
        <v>89</v>
      </c>
      <c r="P8" s="136"/>
      <c r="Q8" s="136"/>
      <c r="R8" s="136"/>
      <c r="S8" s="138"/>
      <c r="T8" s="137" t="s">
        <v>81</v>
      </c>
      <c r="U8" s="136"/>
      <c r="V8" s="136"/>
      <c r="W8" s="136"/>
      <c r="X8" s="138"/>
    </row>
    <row r="9" spans="1:24" ht="63" customHeight="1">
      <c r="A9" s="139"/>
      <c r="B9" s="140"/>
      <c r="C9" s="141" t="s">
        <v>75</v>
      </c>
      <c r="D9" s="141" t="s">
        <v>90</v>
      </c>
      <c r="E9" s="142" t="s">
        <v>83</v>
      </c>
      <c r="F9" s="143" t="s">
        <v>101</v>
      </c>
      <c r="G9" s="144" t="s">
        <v>115</v>
      </c>
      <c r="H9" s="145" t="s">
        <v>113</v>
      </c>
      <c r="I9" s="146" t="s">
        <v>116</v>
      </c>
      <c r="J9" s="142" t="s">
        <v>84</v>
      </c>
      <c r="K9" s="143" t="s">
        <v>101</v>
      </c>
      <c r="L9" s="144" t="s">
        <v>99</v>
      </c>
      <c r="M9" s="145" t="s">
        <v>112</v>
      </c>
      <c r="N9" s="146" t="s">
        <v>116</v>
      </c>
      <c r="O9" s="142" t="s">
        <v>83</v>
      </c>
      <c r="P9" s="143" t="s">
        <v>101</v>
      </c>
      <c r="Q9" s="144" t="s">
        <v>115</v>
      </c>
      <c r="R9" s="145" t="s">
        <v>113</v>
      </c>
      <c r="S9" s="146" t="s">
        <v>116</v>
      </c>
      <c r="T9" s="142" t="s">
        <v>84</v>
      </c>
      <c r="U9" s="143" t="s">
        <v>101</v>
      </c>
      <c r="V9" s="144" t="s">
        <v>99</v>
      </c>
      <c r="W9" s="145" t="s">
        <v>112</v>
      </c>
      <c r="X9" s="146" t="s">
        <v>116</v>
      </c>
    </row>
    <row r="10" spans="1:24" s="8" customFormat="1" ht="12.75" customHeight="1">
      <c r="A10" s="126">
        <v>1</v>
      </c>
      <c r="B10" s="126">
        <v>2</v>
      </c>
      <c r="C10" s="126"/>
      <c r="D10" s="126"/>
      <c r="E10" s="126">
        <v>3</v>
      </c>
      <c r="F10" s="126">
        <v>4</v>
      </c>
      <c r="G10" s="126"/>
      <c r="H10" s="126">
        <v>6</v>
      </c>
      <c r="I10" s="147">
        <v>7</v>
      </c>
      <c r="J10" s="126">
        <v>8</v>
      </c>
      <c r="K10" s="126">
        <v>9</v>
      </c>
      <c r="L10" s="126">
        <v>10</v>
      </c>
      <c r="M10" s="126">
        <v>11</v>
      </c>
      <c r="N10" s="147">
        <v>12</v>
      </c>
      <c r="O10" s="126">
        <v>3</v>
      </c>
      <c r="P10" s="126">
        <v>4</v>
      </c>
      <c r="Q10" s="126"/>
      <c r="R10" s="126">
        <v>6</v>
      </c>
      <c r="S10" s="147">
        <v>7</v>
      </c>
      <c r="T10" s="126">
        <v>8</v>
      </c>
      <c r="U10" s="126">
        <v>9</v>
      </c>
      <c r="V10" s="126">
        <v>10</v>
      </c>
      <c r="W10" s="126">
        <v>11</v>
      </c>
      <c r="X10" s="147">
        <v>12</v>
      </c>
    </row>
    <row r="11" spans="1:24" s="9" customFormat="1" ht="15">
      <c r="A11" s="148"/>
      <c r="B11" s="125" t="s">
        <v>23</v>
      </c>
      <c r="C11" s="149"/>
      <c r="D11" s="150"/>
      <c r="E11" s="149"/>
      <c r="F11" s="149"/>
      <c r="G11" s="149"/>
      <c r="H11" s="149"/>
      <c r="I11" s="151"/>
      <c r="J11" s="149"/>
      <c r="K11" s="149"/>
      <c r="L11" s="149"/>
      <c r="M11" s="149"/>
      <c r="N11" s="151"/>
      <c r="O11" s="149"/>
      <c r="P11" s="149"/>
      <c r="Q11" s="149"/>
      <c r="R11" s="149"/>
      <c r="S11" s="151"/>
      <c r="T11" s="149"/>
      <c r="U11" s="149"/>
      <c r="V11" s="149"/>
      <c r="W11" s="149"/>
      <c r="X11" s="151"/>
    </row>
    <row r="12" spans="1:24" ht="15">
      <c r="A12" s="152" t="s">
        <v>15</v>
      </c>
      <c r="B12" s="153" t="s">
        <v>0</v>
      </c>
      <c r="C12" s="153">
        <v>268</v>
      </c>
      <c r="D12" s="154">
        <v>338</v>
      </c>
      <c r="E12" s="155">
        <v>0.28</v>
      </c>
      <c r="F12" s="156">
        <v>71</v>
      </c>
      <c r="G12" s="156">
        <v>17</v>
      </c>
      <c r="H12" s="156">
        <f>F12+G12</f>
        <v>88</v>
      </c>
      <c r="I12" s="157">
        <f>H12/8/1.2359</f>
        <v>8.90039647220649</v>
      </c>
      <c r="J12" s="155"/>
      <c r="K12" s="156"/>
      <c r="L12" s="155"/>
      <c r="M12" s="156"/>
      <c r="N12" s="158"/>
      <c r="O12" s="155">
        <v>0.24</v>
      </c>
      <c r="P12" s="156">
        <v>61</v>
      </c>
      <c r="Q12" s="156">
        <v>14</v>
      </c>
      <c r="R12" s="156">
        <f>P12+Q12</f>
        <v>75</v>
      </c>
      <c r="S12" s="157">
        <f>R12/8/1.2359</f>
        <v>7.585565175175985</v>
      </c>
      <c r="T12" s="155">
        <v>0.095</v>
      </c>
      <c r="U12" s="156">
        <v>61</v>
      </c>
      <c r="V12" s="156">
        <v>14</v>
      </c>
      <c r="W12" s="156">
        <f>U12+V12</f>
        <v>75</v>
      </c>
      <c r="X12" s="157">
        <f>W12/8/1.2359</f>
        <v>7.585565175175985</v>
      </c>
    </row>
    <row r="13" spans="1:24" ht="15">
      <c r="A13" s="152" t="s">
        <v>16</v>
      </c>
      <c r="B13" s="153" t="s">
        <v>1</v>
      </c>
      <c r="C13" s="153">
        <v>690</v>
      </c>
      <c r="D13" s="154">
        <v>664</v>
      </c>
      <c r="E13" s="155">
        <v>0.904</v>
      </c>
      <c r="F13" s="156">
        <v>231</v>
      </c>
      <c r="G13" s="156">
        <v>54</v>
      </c>
      <c r="H13" s="156">
        <f aca="true" t="shared" si="0" ref="H13:H43">F13+G13</f>
        <v>285</v>
      </c>
      <c r="I13" s="157">
        <f aca="true" t="shared" si="1" ref="I13:I43">H13/8/1.2359</f>
        <v>28.825147665668744</v>
      </c>
      <c r="J13" s="155">
        <v>0.048</v>
      </c>
      <c r="K13" s="156">
        <v>28</v>
      </c>
      <c r="L13" s="156">
        <v>6</v>
      </c>
      <c r="M13" s="156">
        <f>K13+L13</f>
        <v>34</v>
      </c>
      <c r="N13" s="157">
        <v>4</v>
      </c>
      <c r="O13" s="155">
        <v>0.762</v>
      </c>
      <c r="P13" s="156">
        <v>194</v>
      </c>
      <c r="Q13" s="156">
        <v>46</v>
      </c>
      <c r="R13" s="156">
        <f aca="true" t="shared" si="2" ref="R13:R43">P13+Q13</f>
        <v>240</v>
      </c>
      <c r="S13" s="157">
        <f aca="true" t="shared" si="3" ref="S13:S43">R13/8/1.2359</f>
        <v>24.273808560563154</v>
      </c>
      <c r="T13" s="155">
        <v>0.096</v>
      </c>
      <c r="U13" s="156">
        <v>61</v>
      </c>
      <c r="V13" s="156">
        <v>14</v>
      </c>
      <c r="W13" s="156">
        <f>U13+V13</f>
        <v>75</v>
      </c>
      <c r="X13" s="157">
        <f>W13/8/1.2359</f>
        <v>7.585565175175985</v>
      </c>
    </row>
    <row r="14" spans="1:24" ht="15">
      <c r="A14" s="152" t="s">
        <v>17</v>
      </c>
      <c r="B14" s="153" t="s">
        <v>24</v>
      </c>
      <c r="C14" s="153">
        <v>98</v>
      </c>
      <c r="D14" s="154">
        <v>97</v>
      </c>
      <c r="E14" s="155"/>
      <c r="F14" s="156"/>
      <c r="G14" s="156"/>
      <c r="H14" s="156"/>
      <c r="I14" s="157"/>
      <c r="J14" s="155">
        <v>0.095</v>
      </c>
      <c r="K14" s="156">
        <v>62</v>
      </c>
      <c r="L14" s="156">
        <v>14</v>
      </c>
      <c r="M14" s="156">
        <f>K14+L14</f>
        <v>76</v>
      </c>
      <c r="N14" s="157">
        <f>M14/8/1.2359</f>
        <v>7.686706044178331</v>
      </c>
      <c r="O14" s="155"/>
      <c r="P14" s="156"/>
      <c r="Q14" s="156"/>
      <c r="R14" s="156"/>
      <c r="S14" s="157"/>
      <c r="T14" s="155">
        <v>0.095</v>
      </c>
      <c r="U14" s="156">
        <v>61</v>
      </c>
      <c r="V14" s="156">
        <v>14</v>
      </c>
      <c r="W14" s="156">
        <f>U14+V14</f>
        <v>75</v>
      </c>
      <c r="X14" s="157">
        <f>W14/8/1.2359</f>
        <v>7.585565175175985</v>
      </c>
    </row>
    <row r="15" spans="1:24" ht="15">
      <c r="A15" s="152" t="s">
        <v>18</v>
      </c>
      <c r="B15" s="153" t="s">
        <v>54</v>
      </c>
      <c r="C15" s="153"/>
      <c r="D15" s="154"/>
      <c r="E15" s="155">
        <v>6.238</v>
      </c>
      <c r="F15" s="156">
        <v>1591</v>
      </c>
      <c r="G15" s="156">
        <v>375</v>
      </c>
      <c r="H15" s="156">
        <f t="shared" si="0"/>
        <v>1966</v>
      </c>
      <c r="I15" s="157">
        <f t="shared" si="1"/>
        <v>198.84294845861317</v>
      </c>
      <c r="J15" s="155"/>
      <c r="K15" s="156"/>
      <c r="L15" s="156"/>
      <c r="M15" s="156"/>
      <c r="N15" s="157"/>
      <c r="O15" s="155">
        <v>4.048</v>
      </c>
      <c r="P15" s="156">
        <v>1032</v>
      </c>
      <c r="Q15" s="156">
        <v>243</v>
      </c>
      <c r="R15" s="156">
        <f t="shared" si="2"/>
        <v>1275</v>
      </c>
      <c r="S15" s="157">
        <f t="shared" si="3"/>
        <v>128.95460797799174</v>
      </c>
      <c r="T15" s="155"/>
      <c r="U15" s="156"/>
      <c r="V15" s="156"/>
      <c r="W15" s="156"/>
      <c r="X15" s="157"/>
    </row>
    <row r="16" spans="1:24" ht="30">
      <c r="A16" s="152" t="s">
        <v>19</v>
      </c>
      <c r="B16" s="142" t="s">
        <v>56</v>
      </c>
      <c r="C16" s="153"/>
      <c r="D16" s="154"/>
      <c r="E16" s="155">
        <v>0.095</v>
      </c>
      <c r="F16" s="156">
        <v>26</v>
      </c>
      <c r="G16" s="156">
        <v>6</v>
      </c>
      <c r="H16" s="156">
        <f t="shared" si="0"/>
        <v>32</v>
      </c>
      <c r="I16" s="157">
        <f t="shared" si="1"/>
        <v>3.236507808075087</v>
      </c>
      <c r="J16" s="155"/>
      <c r="K16" s="155"/>
      <c r="L16" s="155"/>
      <c r="M16" s="156"/>
      <c r="N16" s="157"/>
      <c r="O16" s="155">
        <v>0.095</v>
      </c>
      <c r="P16" s="156">
        <v>24</v>
      </c>
      <c r="Q16" s="156">
        <v>6</v>
      </c>
      <c r="R16" s="156">
        <f t="shared" si="2"/>
        <v>30</v>
      </c>
      <c r="S16" s="157">
        <f t="shared" si="3"/>
        <v>3.0342260700703942</v>
      </c>
      <c r="T16" s="155"/>
      <c r="U16" s="155"/>
      <c r="V16" s="156"/>
      <c r="W16" s="156"/>
      <c r="X16" s="157"/>
    </row>
    <row r="17" spans="1:24" ht="15">
      <c r="A17" s="152"/>
      <c r="B17" s="125" t="s">
        <v>26</v>
      </c>
      <c r="C17" s="153"/>
      <c r="D17" s="154"/>
      <c r="E17" s="155"/>
      <c r="F17" s="156"/>
      <c r="G17" s="156"/>
      <c r="H17" s="156"/>
      <c r="I17" s="157"/>
      <c r="J17" s="155"/>
      <c r="K17" s="155"/>
      <c r="L17" s="155"/>
      <c r="M17" s="156"/>
      <c r="N17" s="157"/>
      <c r="O17" s="155"/>
      <c r="P17" s="156"/>
      <c r="Q17" s="156"/>
      <c r="R17" s="156"/>
      <c r="S17" s="157"/>
      <c r="T17" s="155"/>
      <c r="U17" s="155"/>
      <c r="V17" s="156"/>
      <c r="W17" s="156"/>
      <c r="X17" s="157"/>
    </row>
    <row r="18" spans="1:24" ht="15">
      <c r="A18" s="152" t="s">
        <v>40</v>
      </c>
      <c r="B18" s="153" t="s">
        <v>68</v>
      </c>
      <c r="C18" s="153">
        <v>175</v>
      </c>
      <c r="D18" s="154">
        <v>182</v>
      </c>
      <c r="E18" s="155">
        <v>0.19</v>
      </c>
      <c r="F18" s="156">
        <v>48</v>
      </c>
      <c r="G18" s="156">
        <v>11</v>
      </c>
      <c r="H18" s="156">
        <f t="shared" si="0"/>
        <v>59</v>
      </c>
      <c r="I18" s="157">
        <f t="shared" si="1"/>
        <v>5.967311271138442</v>
      </c>
      <c r="J18" s="155"/>
      <c r="K18" s="156"/>
      <c r="L18" s="156"/>
      <c r="M18" s="156"/>
      <c r="N18" s="157"/>
      <c r="O18" s="155">
        <v>0.19</v>
      </c>
      <c r="P18" s="156">
        <v>48</v>
      </c>
      <c r="Q18" s="156">
        <v>11</v>
      </c>
      <c r="R18" s="156">
        <f t="shared" si="2"/>
        <v>59</v>
      </c>
      <c r="S18" s="157">
        <f t="shared" si="3"/>
        <v>5.967311271138442</v>
      </c>
      <c r="T18" s="155"/>
      <c r="U18" s="156"/>
      <c r="V18" s="156"/>
      <c r="W18" s="156"/>
      <c r="X18" s="157"/>
    </row>
    <row r="19" spans="1:24" ht="15">
      <c r="A19" s="152"/>
      <c r="B19" s="125" t="s">
        <v>28</v>
      </c>
      <c r="C19" s="153"/>
      <c r="D19" s="154"/>
      <c r="E19" s="155"/>
      <c r="F19" s="156"/>
      <c r="G19" s="156"/>
      <c r="H19" s="156"/>
      <c r="I19" s="157"/>
      <c r="J19" s="155"/>
      <c r="K19" s="156"/>
      <c r="L19" s="156"/>
      <c r="M19" s="156"/>
      <c r="N19" s="157"/>
      <c r="O19" s="155"/>
      <c r="P19" s="156"/>
      <c r="Q19" s="156"/>
      <c r="R19" s="156"/>
      <c r="S19" s="157"/>
      <c r="T19" s="155"/>
      <c r="U19" s="156"/>
      <c r="V19" s="156"/>
      <c r="W19" s="156"/>
      <c r="X19" s="157"/>
    </row>
    <row r="20" spans="1:24" ht="15">
      <c r="A20" s="152" t="s">
        <v>41</v>
      </c>
      <c r="B20" s="153" t="s">
        <v>2</v>
      </c>
      <c r="C20" s="153">
        <v>88</v>
      </c>
      <c r="D20" s="154">
        <v>89</v>
      </c>
      <c r="E20" s="155">
        <v>0.762</v>
      </c>
      <c r="F20" s="156">
        <v>194</v>
      </c>
      <c r="G20" s="156">
        <v>46</v>
      </c>
      <c r="H20" s="156">
        <f t="shared" si="0"/>
        <v>240</v>
      </c>
      <c r="I20" s="157">
        <f t="shared" si="1"/>
        <v>24.273808560563154</v>
      </c>
      <c r="J20" s="155"/>
      <c r="K20" s="156"/>
      <c r="L20" s="156"/>
      <c r="M20" s="156"/>
      <c r="N20" s="157"/>
      <c r="O20" s="155">
        <v>0.762</v>
      </c>
      <c r="P20" s="156">
        <v>194</v>
      </c>
      <c r="Q20" s="156">
        <v>46</v>
      </c>
      <c r="R20" s="156">
        <f t="shared" si="2"/>
        <v>240</v>
      </c>
      <c r="S20" s="157">
        <f t="shared" si="3"/>
        <v>24.273808560563154</v>
      </c>
      <c r="T20" s="155"/>
      <c r="U20" s="156"/>
      <c r="V20" s="156"/>
      <c r="W20" s="156"/>
      <c r="X20" s="157"/>
    </row>
    <row r="21" spans="1:24" ht="15">
      <c r="A21" s="152"/>
      <c r="B21" s="125" t="s">
        <v>29</v>
      </c>
      <c r="C21" s="153"/>
      <c r="D21" s="154"/>
      <c r="E21" s="155"/>
      <c r="F21" s="156"/>
      <c r="G21" s="156"/>
      <c r="H21" s="156"/>
      <c r="I21" s="157"/>
      <c r="J21" s="155"/>
      <c r="K21" s="156"/>
      <c r="L21" s="156"/>
      <c r="M21" s="156"/>
      <c r="N21" s="157"/>
      <c r="O21" s="155"/>
      <c r="P21" s="156"/>
      <c r="Q21" s="156"/>
      <c r="R21" s="156"/>
      <c r="S21" s="157"/>
      <c r="T21" s="155"/>
      <c r="U21" s="156"/>
      <c r="V21" s="156"/>
      <c r="W21" s="156"/>
      <c r="X21" s="157"/>
    </row>
    <row r="22" spans="1:24" ht="15">
      <c r="A22" s="152" t="s">
        <v>42</v>
      </c>
      <c r="B22" s="153" t="s">
        <v>3</v>
      </c>
      <c r="C22" s="153">
        <v>79</v>
      </c>
      <c r="D22" s="154">
        <v>79</v>
      </c>
      <c r="E22" s="155">
        <v>0.38</v>
      </c>
      <c r="F22" s="156">
        <v>97</v>
      </c>
      <c r="G22" s="156">
        <v>23</v>
      </c>
      <c r="H22" s="156">
        <f t="shared" si="0"/>
        <v>120</v>
      </c>
      <c r="I22" s="157">
        <f t="shared" si="1"/>
        <v>12.136904280281577</v>
      </c>
      <c r="J22" s="155">
        <v>0.1</v>
      </c>
      <c r="K22" s="156">
        <v>65</v>
      </c>
      <c r="L22" s="156">
        <v>15</v>
      </c>
      <c r="M22" s="156">
        <f>K22+L22</f>
        <v>80</v>
      </c>
      <c r="N22" s="157">
        <f>M22/8/1.2359</f>
        <v>8.091269520187717</v>
      </c>
      <c r="O22" s="155">
        <v>0.38</v>
      </c>
      <c r="P22" s="156">
        <v>97</v>
      </c>
      <c r="Q22" s="156">
        <v>23</v>
      </c>
      <c r="R22" s="156">
        <f t="shared" si="2"/>
        <v>120</v>
      </c>
      <c r="S22" s="157">
        <f t="shared" si="3"/>
        <v>12.136904280281577</v>
      </c>
      <c r="T22" s="155">
        <v>0.1</v>
      </c>
      <c r="U22" s="156">
        <v>64</v>
      </c>
      <c r="V22" s="156">
        <v>15</v>
      </c>
      <c r="W22" s="156">
        <f>U22+V22</f>
        <v>79</v>
      </c>
      <c r="X22" s="157">
        <f>W22/8/1.2359</f>
        <v>7.990128651185371</v>
      </c>
    </row>
    <row r="23" spans="1:24" ht="15">
      <c r="A23" s="152"/>
      <c r="B23" s="125" t="s">
        <v>30</v>
      </c>
      <c r="C23" s="153"/>
      <c r="D23" s="154"/>
      <c r="E23" s="155"/>
      <c r="F23" s="156"/>
      <c r="G23" s="156"/>
      <c r="H23" s="156"/>
      <c r="I23" s="157"/>
      <c r="J23" s="155"/>
      <c r="K23" s="156"/>
      <c r="L23" s="156"/>
      <c r="M23" s="156"/>
      <c r="N23" s="157"/>
      <c r="O23" s="155"/>
      <c r="P23" s="156"/>
      <c r="Q23" s="156"/>
      <c r="R23" s="156"/>
      <c r="S23" s="157"/>
      <c r="T23" s="155"/>
      <c r="U23" s="156"/>
      <c r="V23" s="156"/>
      <c r="W23" s="156"/>
      <c r="X23" s="157"/>
    </row>
    <row r="24" spans="1:24" ht="15">
      <c r="A24" s="152" t="s">
        <v>43</v>
      </c>
      <c r="B24" s="153" t="s">
        <v>4</v>
      </c>
      <c r="C24" s="153">
        <v>52</v>
      </c>
      <c r="D24" s="154">
        <v>52</v>
      </c>
      <c r="E24" s="155">
        <v>0.238</v>
      </c>
      <c r="F24" s="156">
        <v>60</v>
      </c>
      <c r="G24" s="156">
        <v>14</v>
      </c>
      <c r="H24" s="156">
        <f t="shared" si="0"/>
        <v>74</v>
      </c>
      <c r="I24" s="157">
        <f t="shared" si="1"/>
        <v>7.484424306173639</v>
      </c>
      <c r="J24" s="155">
        <v>0.095</v>
      </c>
      <c r="K24" s="156">
        <v>62</v>
      </c>
      <c r="L24" s="156">
        <v>14</v>
      </c>
      <c r="M24" s="156">
        <f>K24+L24</f>
        <v>76</v>
      </c>
      <c r="N24" s="157">
        <f>M24/8/1.2359</f>
        <v>7.686706044178331</v>
      </c>
      <c r="O24" s="155">
        <v>0.333</v>
      </c>
      <c r="P24" s="156">
        <v>85</v>
      </c>
      <c r="Q24" s="156">
        <v>20</v>
      </c>
      <c r="R24" s="156">
        <f t="shared" si="2"/>
        <v>105</v>
      </c>
      <c r="S24" s="157">
        <f t="shared" si="3"/>
        <v>10.619791245246379</v>
      </c>
      <c r="T24" s="155">
        <v>0.095</v>
      </c>
      <c r="U24" s="156">
        <v>61</v>
      </c>
      <c r="V24" s="156">
        <v>14</v>
      </c>
      <c r="W24" s="156">
        <f>U24+V24</f>
        <v>75</v>
      </c>
      <c r="X24" s="157">
        <f>W24/8/1.2359</f>
        <v>7.585565175175985</v>
      </c>
    </row>
    <row r="25" spans="1:24" ht="15">
      <c r="A25" s="152"/>
      <c r="B25" s="125" t="s">
        <v>31</v>
      </c>
      <c r="C25" s="153"/>
      <c r="D25" s="154"/>
      <c r="E25" s="155"/>
      <c r="F25" s="156"/>
      <c r="G25" s="156"/>
      <c r="H25" s="156"/>
      <c r="I25" s="157"/>
      <c r="J25" s="155"/>
      <c r="K25" s="156"/>
      <c r="L25" s="156"/>
      <c r="M25" s="156"/>
      <c r="N25" s="157"/>
      <c r="O25" s="155"/>
      <c r="P25" s="156"/>
      <c r="Q25" s="156"/>
      <c r="R25" s="156"/>
      <c r="S25" s="157"/>
      <c r="T25" s="155"/>
      <c r="U25" s="156"/>
      <c r="V25" s="156"/>
      <c r="W25" s="156"/>
      <c r="X25" s="157"/>
    </row>
    <row r="26" spans="1:24" ht="15">
      <c r="A26" s="152" t="s">
        <v>44</v>
      </c>
      <c r="B26" s="153" t="s">
        <v>5</v>
      </c>
      <c r="C26" s="153">
        <v>87</v>
      </c>
      <c r="D26" s="154">
        <v>88</v>
      </c>
      <c r="E26" s="155">
        <v>0.38</v>
      </c>
      <c r="F26" s="156">
        <v>97</v>
      </c>
      <c r="G26" s="156">
        <v>23</v>
      </c>
      <c r="H26" s="156">
        <f t="shared" si="0"/>
        <v>120</v>
      </c>
      <c r="I26" s="157">
        <f t="shared" si="1"/>
        <v>12.136904280281577</v>
      </c>
      <c r="J26" s="155">
        <v>0.38</v>
      </c>
      <c r="K26" s="156">
        <v>244</v>
      </c>
      <c r="L26" s="156">
        <v>57</v>
      </c>
      <c r="M26" s="156">
        <f>K26+L26</f>
        <v>301</v>
      </c>
      <c r="N26" s="157">
        <f>M26/8/1.2359</f>
        <v>30.443401569706285</v>
      </c>
      <c r="O26" s="155">
        <v>0.095</v>
      </c>
      <c r="P26" s="156">
        <v>24</v>
      </c>
      <c r="Q26" s="156">
        <v>6</v>
      </c>
      <c r="R26" s="156">
        <f t="shared" si="2"/>
        <v>30</v>
      </c>
      <c r="S26" s="157">
        <f t="shared" si="3"/>
        <v>3.0342260700703942</v>
      </c>
      <c r="T26" s="155">
        <v>0.095</v>
      </c>
      <c r="U26" s="156">
        <v>61</v>
      </c>
      <c r="V26" s="156">
        <v>14</v>
      </c>
      <c r="W26" s="156">
        <f>U26+V26</f>
        <v>75</v>
      </c>
      <c r="X26" s="157">
        <f>W26/8/1.2359</f>
        <v>7.585565175175985</v>
      </c>
    </row>
    <row r="27" spans="1:24" ht="15">
      <c r="A27" s="152"/>
      <c r="B27" s="125" t="s">
        <v>32</v>
      </c>
      <c r="C27" s="153"/>
      <c r="D27" s="154"/>
      <c r="E27" s="155"/>
      <c r="F27" s="156"/>
      <c r="G27" s="156"/>
      <c r="H27" s="156"/>
      <c r="I27" s="157"/>
      <c r="J27" s="155"/>
      <c r="K27" s="156"/>
      <c r="L27" s="156"/>
      <c r="M27" s="156"/>
      <c r="N27" s="157"/>
      <c r="O27" s="155"/>
      <c r="P27" s="156"/>
      <c r="Q27" s="156"/>
      <c r="R27" s="156"/>
      <c r="S27" s="157"/>
      <c r="T27" s="155"/>
      <c r="U27" s="156"/>
      <c r="V27" s="156"/>
      <c r="W27" s="156"/>
      <c r="X27" s="157"/>
    </row>
    <row r="28" spans="1:24" ht="15">
      <c r="A28" s="152" t="s">
        <v>45</v>
      </c>
      <c r="B28" s="153" t="s">
        <v>6</v>
      </c>
      <c r="C28" s="153">
        <v>142</v>
      </c>
      <c r="D28" s="154">
        <v>151</v>
      </c>
      <c r="E28" s="155">
        <v>0.81</v>
      </c>
      <c r="F28" s="156">
        <v>208</v>
      </c>
      <c r="G28" s="156">
        <v>49</v>
      </c>
      <c r="H28" s="156">
        <f t="shared" si="0"/>
        <v>257</v>
      </c>
      <c r="I28" s="157">
        <f t="shared" si="1"/>
        <v>25.99320333360304</v>
      </c>
      <c r="J28" s="155"/>
      <c r="K28" s="156"/>
      <c r="L28" s="156"/>
      <c r="M28" s="156"/>
      <c r="N28" s="157"/>
      <c r="O28" s="155">
        <v>0.81</v>
      </c>
      <c r="P28" s="156">
        <v>207</v>
      </c>
      <c r="Q28" s="156">
        <v>49</v>
      </c>
      <c r="R28" s="156">
        <f t="shared" si="2"/>
        <v>256</v>
      </c>
      <c r="S28" s="157">
        <f t="shared" si="3"/>
        <v>25.892062464600695</v>
      </c>
      <c r="T28" s="155"/>
      <c r="U28" s="156"/>
      <c r="V28" s="156"/>
      <c r="W28" s="156"/>
      <c r="X28" s="157"/>
    </row>
    <row r="29" spans="1:24" ht="15">
      <c r="A29" s="152"/>
      <c r="B29" s="125" t="s">
        <v>27</v>
      </c>
      <c r="C29" s="153"/>
      <c r="D29" s="154"/>
      <c r="E29" s="155"/>
      <c r="F29" s="156"/>
      <c r="G29" s="156"/>
      <c r="H29" s="156"/>
      <c r="I29" s="157"/>
      <c r="J29" s="155"/>
      <c r="K29" s="156"/>
      <c r="L29" s="156"/>
      <c r="M29" s="156"/>
      <c r="N29" s="157"/>
      <c r="O29" s="155"/>
      <c r="P29" s="156"/>
      <c r="Q29" s="156"/>
      <c r="R29" s="156"/>
      <c r="S29" s="157"/>
      <c r="T29" s="155"/>
      <c r="U29" s="156"/>
      <c r="V29" s="156"/>
      <c r="W29" s="156"/>
      <c r="X29" s="157"/>
    </row>
    <row r="30" spans="1:24" ht="15">
      <c r="A30" s="152" t="s">
        <v>46</v>
      </c>
      <c r="B30" s="153" t="s">
        <v>7</v>
      </c>
      <c r="C30" s="153">
        <v>84</v>
      </c>
      <c r="D30" s="154">
        <v>89</v>
      </c>
      <c r="E30" s="155">
        <v>0.52</v>
      </c>
      <c r="F30" s="156">
        <v>134</v>
      </c>
      <c r="G30" s="156">
        <v>32</v>
      </c>
      <c r="H30" s="156">
        <f t="shared" si="0"/>
        <v>166</v>
      </c>
      <c r="I30" s="157">
        <f t="shared" si="1"/>
        <v>16.789384254389514</v>
      </c>
      <c r="J30" s="155">
        <v>0.19</v>
      </c>
      <c r="K30" s="156">
        <v>122</v>
      </c>
      <c r="L30" s="156">
        <v>29</v>
      </c>
      <c r="M30" s="156">
        <f>K30+L30</f>
        <v>151</v>
      </c>
      <c r="N30" s="157">
        <f>M30/8/1.2359</f>
        <v>15.272271219354316</v>
      </c>
      <c r="O30" s="155">
        <v>0.52</v>
      </c>
      <c r="P30" s="156">
        <v>133</v>
      </c>
      <c r="Q30" s="156">
        <v>31</v>
      </c>
      <c r="R30" s="156">
        <f t="shared" si="2"/>
        <v>164</v>
      </c>
      <c r="S30" s="157">
        <f t="shared" si="3"/>
        <v>16.58710251638482</v>
      </c>
      <c r="T30" s="155">
        <v>0.19</v>
      </c>
      <c r="U30" s="156">
        <v>121</v>
      </c>
      <c r="V30" s="156">
        <v>29</v>
      </c>
      <c r="W30" s="156">
        <f>U30+V30</f>
        <v>150</v>
      </c>
      <c r="X30" s="157">
        <f>W30/8/1.2359</f>
        <v>15.17113035035197</v>
      </c>
    </row>
    <row r="31" spans="1:24" ht="15">
      <c r="A31" s="152"/>
      <c r="B31" s="125" t="s">
        <v>33</v>
      </c>
      <c r="C31" s="153"/>
      <c r="D31" s="154"/>
      <c r="E31" s="155"/>
      <c r="F31" s="156"/>
      <c r="G31" s="156"/>
      <c r="H31" s="156"/>
      <c r="I31" s="157"/>
      <c r="J31" s="155"/>
      <c r="K31" s="156"/>
      <c r="L31" s="156"/>
      <c r="M31" s="156"/>
      <c r="N31" s="157"/>
      <c r="O31" s="155"/>
      <c r="P31" s="156"/>
      <c r="Q31" s="156"/>
      <c r="R31" s="156"/>
      <c r="S31" s="157"/>
      <c r="T31" s="155"/>
      <c r="U31" s="156"/>
      <c r="V31" s="156"/>
      <c r="W31" s="156"/>
      <c r="X31" s="157"/>
    </row>
    <row r="32" spans="1:24" ht="15">
      <c r="A32" s="152" t="s">
        <v>47</v>
      </c>
      <c r="B32" s="153" t="s">
        <v>8</v>
      </c>
      <c r="C32" s="153">
        <v>47</v>
      </c>
      <c r="D32" s="154">
        <v>53</v>
      </c>
      <c r="E32" s="155">
        <v>0.265</v>
      </c>
      <c r="F32" s="156">
        <v>65</v>
      </c>
      <c r="G32" s="156">
        <v>15</v>
      </c>
      <c r="H32" s="156">
        <f t="shared" si="0"/>
        <v>80</v>
      </c>
      <c r="I32" s="157">
        <f t="shared" si="1"/>
        <v>8.091269520187717</v>
      </c>
      <c r="J32" s="155">
        <v>0.048</v>
      </c>
      <c r="K32" s="156">
        <v>28</v>
      </c>
      <c r="L32" s="156">
        <v>6</v>
      </c>
      <c r="M32" s="156">
        <f>K32+L32</f>
        <v>34</v>
      </c>
      <c r="N32" s="157">
        <v>4</v>
      </c>
      <c r="O32" s="155">
        <v>0.265</v>
      </c>
      <c r="P32" s="156">
        <v>68</v>
      </c>
      <c r="Q32" s="156">
        <v>16</v>
      </c>
      <c r="R32" s="156">
        <f t="shared" si="2"/>
        <v>84</v>
      </c>
      <c r="S32" s="157">
        <f t="shared" si="3"/>
        <v>8.495832996197104</v>
      </c>
      <c r="T32" s="155">
        <v>0.048</v>
      </c>
      <c r="U32" s="156">
        <v>31</v>
      </c>
      <c r="V32" s="156">
        <v>7</v>
      </c>
      <c r="W32" s="156">
        <f>U32+V32</f>
        <v>38</v>
      </c>
      <c r="X32" s="157">
        <f>W32/8/1.2359</f>
        <v>3.8433530220891656</v>
      </c>
    </row>
    <row r="33" spans="1:24" ht="15">
      <c r="A33" s="152"/>
      <c r="B33" s="125" t="s">
        <v>34</v>
      </c>
      <c r="C33" s="153"/>
      <c r="D33" s="154"/>
      <c r="E33" s="155"/>
      <c r="F33" s="156"/>
      <c r="G33" s="156"/>
      <c r="H33" s="156"/>
      <c r="I33" s="157"/>
      <c r="J33" s="155"/>
      <c r="K33" s="156"/>
      <c r="L33" s="156"/>
      <c r="M33" s="156"/>
      <c r="N33" s="157"/>
      <c r="O33" s="155"/>
      <c r="P33" s="156"/>
      <c r="Q33" s="156"/>
      <c r="R33" s="156"/>
      <c r="S33" s="157"/>
      <c r="T33" s="155"/>
      <c r="U33" s="156"/>
      <c r="V33" s="156"/>
      <c r="W33" s="156"/>
      <c r="X33" s="157"/>
    </row>
    <row r="34" spans="1:24" ht="15">
      <c r="A34" s="152" t="s">
        <v>48</v>
      </c>
      <c r="B34" s="153" t="s">
        <v>9</v>
      </c>
      <c r="C34" s="153">
        <v>78</v>
      </c>
      <c r="D34" s="154">
        <v>85</v>
      </c>
      <c r="E34" s="155">
        <v>0.19</v>
      </c>
      <c r="F34" s="156">
        <v>48</v>
      </c>
      <c r="G34" s="156">
        <v>11</v>
      </c>
      <c r="H34" s="156">
        <f t="shared" si="0"/>
        <v>59</v>
      </c>
      <c r="I34" s="157">
        <f t="shared" si="1"/>
        <v>5.967311271138442</v>
      </c>
      <c r="J34" s="155"/>
      <c r="K34" s="155"/>
      <c r="L34" s="155"/>
      <c r="M34" s="156"/>
      <c r="N34" s="157"/>
      <c r="O34" s="155">
        <v>0.35</v>
      </c>
      <c r="P34" s="156">
        <v>89</v>
      </c>
      <c r="Q34" s="156">
        <v>21</v>
      </c>
      <c r="R34" s="156">
        <f t="shared" si="2"/>
        <v>110</v>
      </c>
      <c r="S34" s="157">
        <f t="shared" si="3"/>
        <v>11.125495590258112</v>
      </c>
      <c r="T34" s="155"/>
      <c r="U34" s="155"/>
      <c r="V34" s="155"/>
      <c r="W34" s="156"/>
      <c r="X34" s="157"/>
    </row>
    <row r="35" spans="1:24" ht="15">
      <c r="A35" s="152"/>
      <c r="B35" s="125" t="s">
        <v>35</v>
      </c>
      <c r="C35" s="153"/>
      <c r="D35" s="154"/>
      <c r="E35" s="155"/>
      <c r="F35" s="156"/>
      <c r="G35" s="156"/>
      <c r="H35" s="156"/>
      <c r="I35" s="157"/>
      <c r="J35" s="155"/>
      <c r="K35" s="155"/>
      <c r="L35" s="155"/>
      <c r="M35" s="156"/>
      <c r="N35" s="157"/>
      <c r="O35" s="155"/>
      <c r="P35" s="156"/>
      <c r="Q35" s="156"/>
      <c r="R35" s="156"/>
      <c r="S35" s="157"/>
      <c r="T35" s="155"/>
      <c r="U35" s="155"/>
      <c r="V35" s="155"/>
      <c r="W35" s="156"/>
      <c r="X35" s="157"/>
    </row>
    <row r="36" spans="1:24" ht="15">
      <c r="A36" s="152" t="s">
        <v>49</v>
      </c>
      <c r="B36" s="153" t="s">
        <v>10</v>
      </c>
      <c r="C36" s="153">
        <v>43</v>
      </c>
      <c r="D36" s="154">
        <v>43</v>
      </c>
      <c r="E36" s="155">
        <v>0.43</v>
      </c>
      <c r="F36" s="156">
        <v>111</v>
      </c>
      <c r="G36" s="156">
        <v>26</v>
      </c>
      <c r="H36" s="156">
        <f t="shared" si="0"/>
        <v>137</v>
      </c>
      <c r="I36" s="157">
        <f t="shared" si="1"/>
        <v>13.856299053321466</v>
      </c>
      <c r="J36" s="155"/>
      <c r="K36" s="155"/>
      <c r="L36" s="155"/>
      <c r="M36" s="156"/>
      <c r="N36" s="157"/>
      <c r="O36" s="155">
        <v>0.43</v>
      </c>
      <c r="P36" s="156">
        <v>110</v>
      </c>
      <c r="Q36" s="156">
        <v>26</v>
      </c>
      <c r="R36" s="156">
        <f t="shared" si="2"/>
        <v>136</v>
      </c>
      <c r="S36" s="157">
        <f t="shared" si="3"/>
        <v>13.75515818431912</v>
      </c>
      <c r="T36" s="155"/>
      <c r="U36" s="155"/>
      <c r="V36" s="155"/>
      <c r="W36" s="156"/>
      <c r="X36" s="157"/>
    </row>
    <row r="37" spans="1:24" ht="15">
      <c r="A37" s="152"/>
      <c r="B37" s="125" t="s">
        <v>37</v>
      </c>
      <c r="C37" s="153"/>
      <c r="D37" s="154"/>
      <c r="E37" s="155"/>
      <c r="F37" s="156"/>
      <c r="G37" s="156"/>
      <c r="H37" s="156"/>
      <c r="I37" s="157"/>
      <c r="J37" s="155"/>
      <c r="K37" s="155"/>
      <c r="L37" s="155"/>
      <c r="M37" s="156"/>
      <c r="N37" s="157"/>
      <c r="O37" s="155"/>
      <c r="P37" s="156"/>
      <c r="Q37" s="156"/>
      <c r="R37" s="156"/>
      <c r="S37" s="157"/>
      <c r="T37" s="155"/>
      <c r="U37" s="155"/>
      <c r="V37" s="155"/>
      <c r="W37" s="156"/>
      <c r="X37" s="157"/>
    </row>
    <row r="38" spans="1:24" ht="15">
      <c r="A38" s="152" t="s">
        <v>50</v>
      </c>
      <c r="B38" s="153" t="s">
        <v>12</v>
      </c>
      <c r="C38" s="153">
        <v>95</v>
      </c>
      <c r="D38" s="154">
        <v>99</v>
      </c>
      <c r="E38" s="155">
        <v>0.14</v>
      </c>
      <c r="F38" s="156">
        <v>37</v>
      </c>
      <c r="G38" s="156">
        <v>9</v>
      </c>
      <c r="H38" s="156">
        <f t="shared" si="0"/>
        <v>46</v>
      </c>
      <c r="I38" s="157">
        <f t="shared" si="1"/>
        <v>4.652479974107938</v>
      </c>
      <c r="J38" s="155"/>
      <c r="K38" s="155"/>
      <c r="L38" s="155"/>
      <c r="M38" s="156"/>
      <c r="N38" s="157"/>
      <c r="O38" s="155">
        <v>0.14</v>
      </c>
      <c r="P38" s="156">
        <v>36</v>
      </c>
      <c r="Q38" s="156">
        <v>8</v>
      </c>
      <c r="R38" s="156">
        <f t="shared" si="2"/>
        <v>44</v>
      </c>
      <c r="S38" s="157">
        <f t="shared" si="3"/>
        <v>4.450198236103245</v>
      </c>
      <c r="T38" s="155"/>
      <c r="U38" s="155"/>
      <c r="V38" s="155"/>
      <c r="W38" s="156"/>
      <c r="X38" s="157"/>
    </row>
    <row r="39" spans="1:24" ht="15">
      <c r="A39" s="152" t="s">
        <v>51</v>
      </c>
      <c r="B39" s="124" t="s">
        <v>65</v>
      </c>
      <c r="C39" s="153"/>
      <c r="D39" s="154"/>
      <c r="E39" s="155">
        <v>0.286</v>
      </c>
      <c r="F39" s="156">
        <v>74</v>
      </c>
      <c r="G39" s="156">
        <v>17</v>
      </c>
      <c r="H39" s="156">
        <f t="shared" si="0"/>
        <v>91</v>
      </c>
      <c r="I39" s="157">
        <f t="shared" si="1"/>
        <v>9.20381907921353</v>
      </c>
      <c r="J39" s="155"/>
      <c r="K39" s="155"/>
      <c r="L39" s="155"/>
      <c r="M39" s="156"/>
      <c r="N39" s="157"/>
      <c r="O39" s="155">
        <v>0.286</v>
      </c>
      <c r="P39" s="156">
        <v>73</v>
      </c>
      <c r="Q39" s="156">
        <v>17</v>
      </c>
      <c r="R39" s="156">
        <f t="shared" si="2"/>
        <v>90</v>
      </c>
      <c r="S39" s="157">
        <f t="shared" si="3"/>
        <v>9.102678210211183</v>
      </c>
      <c r="T39" s="155"/>
      <c r="U39" s="155"/>
      <c r="V39" s="155"/>
      <c r="W39" s="156"/>
      <c r="X39" s="157"/>
    </row>
    <row r="40" spans="1:24" ht="15">
      <c r="A40" s="152"/>
      <c r="B40" s="125" t="s">
        <v>38</v>
      </c>
      <c r="C40" s="153"/>
      <c r="D40" s="154"/>
      <c r="E40" s="155"/>
      <c r="F40" s="156"/>
      <c r="G40" s="156"/>
      <c r="H40" s="156"/>
      <c r="I40" s="157"/>
      <c r="J40" s="155"/>
      <c r="K40" s="155"/>
      <c r="L40" s="155"/>
      <c r="M40" s="156"/>
      <c r="N40" s="157"/>
      <c r="O40" s="155"/>
      <c r="P40" s="156"/>
      <c r="Q40" s="156"/>
      <c r="R40" s="156"/>
      <c r="S40" s="157"/>
      <c r="T40" s="155"/>
      <c r="U40" s="155"/>
      <c r="V40" s="155"/>
      <c r="W40" s="156"/>
      <c r="X40" s="157"/>
    </row>
    <row r="41" spans="1:24" ht="15">
      <c r="A41" s="152" t="s">
        <v>52</v>
      </c>
      <c r="B41" s="153" t="s">
        <v>13</v>
      </c>
      <c r="C41" s="153">
        <v>47</v>
      </c>
      <c r="D41" s="154">
        <v>50</v>
      </c>
      <c r="E41" s="155">
        <v>0.5</v>
      </c>
      <c r="F41" s="156">
        <v>128</v>
      </c>
      <c r="G41" s="156">
        <v>30</v>
      </c>
      <c r="H41" s="156">
        <f t="shared" si="0"/>
        <v>158</v>
      </c>
      <c r="I41" s="157">
        <f t="shared" si="1"/>
        <v>15.980257302370742</v>
      </c>
      <c r="J41" s="155"/>
      <c r="K41" s="155"/>
      <c r="L41" s="155"/>
      <c r="M41" s="156"/>
      <c r="N41" s="157"/>
      <c r="O41" s="155">
        <v>0.5</v>
      </c>
      <c r="P41" s="156">
        <v>127</v>
      </c>
      <c r="Q41" s="156">
        <v>30</v>
      </c>
      <c r="R41" s="156">
        <f t="shared" si="2"/>
        <v>157</v>
      </c>
      <c r="S41" s="157">
        <f t="shared" si="3"/>
        <v>15.879116433368395</v>
      </c>
      <c r="T41" s="155"/>
      <c r="U41" s="155"/>
      <c r="V41" s="155"/>
      <c r="W41" s="156"/>
      <c r="X41" s="157"/>
    </row>
    <row r="42" spans="1:24" ht="15">
      <c r="A42" s="152"/>
      <c r="B42" s="125" t="s">
        <v>39</v>
      </c>
      <c r="C42" s="153"/>
      <c r="D42" s="154"/>
      <c r="E42" s="155"/>
      <c r="F42" s="156"/>
      <c r="G42" s="156"/>
      <c r="H42" s="156"/>
      <c r="I42" s="157"/>
      <c r="J42" s="155"/>
      <c r="K42" s="155"/>
      <c r="L42" s="155"/>
      <c r="M42" s="156"/>
      <c r="N42" s="157"/>
      <c r="O42" s="155"/>
      <c r="P42" s="156"/>
      <c r="Q42" s="156"/>
      <c r="R42" s="156"/>
      <c r="S42" s="157"/>
      <c r="T42" s="155"/>
      <c r="U42" s="155"/>
      <c r="V42" s="155"/>
      <c r="W42" s="156"/>
      <c r="X42" s="157"/>
    </row>
    <row r="43" spans="1:24" ht="15">
      <c r="A43" s="152" t="s">
        <v>91</v>
      </c>
      <c r="B43" s="153" t="s">
        <v>14</v>
      </c>
      <c r="C43" s="153">
        <v>54</v>
      </c>
      <c r="D43" s="154">
        <v>56</v>
      </c>
      <c r="E43" s="155">
        <v>0.76</v>
      </c>
      <c r="F43" s="156">
        <v>194</v>
      </c>
      <c r="G43" s="156">
        <v>46</v>
      </c>
      <c r="H43" s="156">
        <f t="shared" si="0"/>
        <v>240</v>
      </c>
      <c r="I43" s="157">
        <f t="shared" si="1"/>
        <v>24.273808560563154</v>
      </c>
      <c r="J43" s="155"/>
      <c r="K43" s="155"/>
      <c r="L43" s="155"/>
      <c r="M43" s="156"/>
      <c r="N43" s="157"/>
      <c r="O43" s="155">
        <v>0.76</v>
      </c>
      <c r="P43" s="156">
        <v>194</v>
      </c>
      <c r="Q43" s="156">
        <v>46</v>
      </c>
      <c r="R43" s="156">
        <f t="shared" si="2"/>
        <v>240</v>
      </c>
      <c r="S43" s="157">
        <f t="shared" si="3"/>
        <v>24.273808560563154</v>
      </c>
      <c r="T43" s="155"/>
      <c r="U43" s="155"/>
      <c r="V43" s="155"/>
      <c r="W43" s="156"/>
      <c r="X43" s="157"/>
    </row>
    <row r="44" spans="1:24" ht="15">
      <c r="A44" s="152"/>
      <c r="B44" s="153"/>
      <c r="C44" s="153"/>
      <c r="D44" s="154"/>
      <c r="E44" s="155"/>
      <c r="F44" s="156"/>
      <c r="G44" s="156"/>
      <c r="H44" s="156"/>
      <c r="I44" s="157"/>
      <c r="J44" s="155"/>
      <c r="K44" s="155"/>
      <c r="L44" s="155"/>
      <c r="M44" s="156"/>
      <c r="N44" s="157"/>
      <c r="O44" s="155"/>
      <c r="P44" s="156"/>
      <c r="Q44" s="156"/>
      <c r="R44" s="156"/>
      <c r="S44" s="157"/>
      <c r="T44" s="155"/>
      <c r="U44" s="155"/>
      <c r="V44" s="155"/>
      <c r="W44" s="156"/>
      <c r="X44" s="157"/>
    </row>
    <row r="45" spans="1:24" ht="15">
      <c r="A45" s="152"/>
      <c r="B45" s="159" t="s">
        <v>87</v>
      </c>
      <c r="C45" s="159"/>
      <c r="D45" s="160"/>
      <c r="E45" s="161"/>
      <c r="F45" s="160"/>
      <c r="G45" s="160"/>
      <c r="H45" s="160"/>
      <c r="I45" s="160"/>
      <c r="J45" s="161"/>
      <c r="K45" s="161"/>
      <c r="L45" s="161"/>
      <c r="M45" s="160"/>
      <c r="N45" s="160"/>
      <c r="O45" s="161"/>
      <c r="P45" s="160"/>
      <c r="Q45" s="160"/>
      <c r="R45" s="160">
        <v>901</v>
      </c>
      <c r="S45" s="160"/>
      <c r="T45" s="161"/>
      <c r="U45" s="161"/>
      <c r="V45" s="161"/>
      <c r="W45" s="160">
        <v>110</v>
      </c>
      <c r="X45" s="160"/>
    </row>
    <row r="46" spans="1:24" s="10" customFormat="1" ht="15">
      <c r="A46" s="162"/>
      <c r="B46" s="163" t="s">
        <v>88</v>
      </c>
      <c r="C46" s="164">
        <f>SUM(C11:C43)</f>
        <v>2127</v>
      </c>
      <c r="D46" s="164">
        <f>SUM(D11:D43)</f>
        <v>2215</v>
      </c>
      <c r="E46" s="164">
        <f>SUM(E12:E44)</f>
        <v>13.368000000000002</v>
      </c>
      <c r="F46" s="164">
        <f>SUM(F12:F44)</f>
        <v>3414</v>
      </c>
      <c r="G46" s="164">
        <f>SUM(G12:G44)</f>
        <v>804</v>
      </c>
      <c r="H46" s="165">
        <f>SUM(H12:H44)</f>
        <v>4218</v>
      </c>
      <c r="I46" s="164"/>
      <c r="J46" s="164">
        <f>SUM(J12:J44)</f>
        <v>0.956</v>
      </c>
      <c r="K46" s="164">
        <f>SUM(K12:K44)</f>
        <v>611</v>
      </c>
      <c r="L46" s="164">
        <f>SUM(L12:L44)</f>
        <v>141</v>
      </c>
      <c r="M46" s="165">
        <f>SUM(M12:M44)</f>
        <v>752</v>
      </c>
      <c r="N46" s="157"/>
      <c r="O46" s="166">
        <f>SUM(O12:O44)</f>
        <v>10.966</v>
      </c>
      <c r="P46" s="164">
        <f>SUM(P12:P45)</f>
        <v>2796</v>
      </c>
      <c r="Q46" s="164">
        <f aca="true" t="shared" si="4" ref="Q46:W46">SUM(Q12:Q45)</f>
        <v>659</v>
      </c>
      <c r="R46" s="164">
        <f t="shared" si="4"/>
        <v>4356</v>
      </c>
      <c r="S46" s="164">
        <f t="shared" si="4"/>
        <v>349.44170240310706</v>
      </c>
      <c r="T46" s="164">
        <f t="shared" si="4"/>
        <v>0.8140000000000001</v>
      </c>
      <c r="U46" s="164">
        <f t="shared" si="4"/>
        <v>521</v>
      </c>
      <c r="V46" s="164">
        <f t="shared" si="4"/>
        <v>121</v>
      </c>
      <c r="W46" s="164">
        <f t="shared" si="4"/>
        <v>752</v>
      </c>
      <c r="X46" s="164">
        <f>SUM(X12:X44)</f>
        <v>64.93243789950643</v>
      </c>
    </row>
    <row r="47" spans="1:24" ht="1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15">
      <c r="A48" s="119"/>
      <c r="B48" s="119" t="s">
        <v>135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32">
        <v>4560</v>
      </c>
      <c r="S48" s="119"/>
      <c r="T48" s="119"/>
      <c r="U48" s="119"/>
      <c r="V48" s="119"/>
      <c r="W48" s="132">
        <v>752</v>
      </c>
      <c r="X48" s="119"/>
    </row>
    <row r="49" spans="1:24" ht="15">
      <c r="A49" s="119"/>
      <c r="B49" s="119" t="s">
        <v>137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33">
        <v>204</v>
      </c>
      <c r="S49" s="119"/>
      <c r="T49" s="119"/>
      <c r="U49" s="119"/>
      <c r="V49" s="119"/>
      <c r="W49" s="119"/>
      <c r="X49" s="119"/>
    </row>
    <row r="50" spans="1:24" ht="1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ht="1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33"/>
      <c r="S51" s="119"/>
      <c r="T51" s="119"/>
      <c r="U51" s="119"/>
      <c r="V51" s="119"/>
      <c r="W51" s="119"/>
      <c r="X51" s="119"/>
    </row>
    <row r="52" spans="1:24" ht="15">
      <c r="A52" s="119"/>
      <c r="B52" s="119" t="s">
        <v>141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 t="s">
        <v>142</v>
      </c>
      <c r="R52" s="119"/>
      <c r="S52" s="119"/>
      <c r="T52" s="119"/>
      <c r="U52" s="119"/>
      <c r="V52" s="119"/>
      <c r="W52" s="119"/>
      <c r="X52" s="119"/>
    </row>
    <row r="53" spans="1:24" ht="1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1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1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1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1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1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</sheetData>
  <sheetProtection/>
  <mergeCells count="2">
    <mergeCell ref="A8:A9"/>
    <mergeCell ref="B8:B9"/>
  </mergeCells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3" spans="1:6" ht="15.75">
      <c r="A3" s="18" t="s">
        <v>15</v>
      </c>
      <c r="B3" s="19" t="s">
        <v>92</v>
      </c>
      <c r="C3" s="19"/>
      <c r="D3" s="19"/>
      <c r="E3" s="45"/>
      <c r="F3" s="45"/>
    </row>
    <row r="4" spans="1:6" ht="15.75">
      <c r="A4" s="45"/>
      <c r="B4" s="19" t="s">
        <v>97</v>
      </c>
      <c r="C4" s="19"/>
      <c r="D4" s="19"/>
      <c r="E4" s="45"/>
      <c r="F4" s="45"/>
    </row>
    <row r="5" spans="1:6" ht="15.75">
      <c r="A5" s="45"/>
      <c r="B5" s="46"/>
      <c r="C5" s="45"/>
      <c r="D5" s="45"/>
      <c r="E5" s="45"/>
      <c r="F5" s="45"/>
    </row>
    <row r="6" spans="1:6" ht="15.75">
      <c r="A6" s="45"/>
      <c r="B6" s="47" t="s">
        <v>77</v>
      </c>
      <c r="C6" s="48"/>
      <c r="D6" s="48"/>
      <c r="E6" s="45"/>
      <c r="F6" s="45"/>
    </row>
    <row r="7" spans="1:6" ht="47.25">
      <c r="A7" s="45"/>
      <c r="B7" s="49" t="s">
        <v>104</v>
      </c>
      <c r="C7" s="50">
        <v>226520</v>
      </c>
      <c r="D7" s="51"/>
      <c r="E7" s="45"/>
      <c r="F7" s="45"/>
    </row>
    <row r="8" spans="1:6" ht="15.75">
      <c r="A8" s="45"/>
      <c r="B8" s="52" t="s">
        <v>105</v>
      </c>
      <c r="C8" s="50">
        <v>191132</v>
      </c>
      <c r="D8" s="51"/>
      <c r="E8" s="45"/>
      <c r="F8" s="45"/>
    </row>
    <row r="9" spans="1:6" ht="15.75">
      <c r="A9" s="45"/>
      <c r="B9" s="53" t="s">
        <v>103</v>
      </c>
      <c r="C9" s="50">
        <f>SUM(C7:C8)</f>
        <v>417652</v>
      </c>
      <c r="D9" s="54"/>
      <c r="E9" s="45"/>
      <c r="F9" s="45"/>
    </row>
    <row r="10" spans="1:6" ht="15.75">
      <c r="A10" s="45"/>
      <c r="B10" s="45"/>
      <c r="C10" s="45"/>
      <c r="D10" s="45"/>
      <c r="E10" s="45"/>
      <c r="F10" s="45"/>
    </row>
    <row r="11" spans="1:6" ht="15.75">
      <c r="A11" s="45"/>
      <c r="B11" s="45"/>
      <c r="C11" s="45"/>
      <c r="D11" s="45"/>
      <c r="E11" s="45"/>
      <c r="F11" s="45"/>
    </row>
    <row r="12" spans="1:6" ht="15.75">
      <c r="A12" s="18" t="s">
        <v>16</v>
      </c>
      <c r="B12" s="19" t="s">
        <v>93</v>
      </c>
      <c r="C12" s="19"/>
      <c r="D12" s="19"/>
      <c r="E12" s="45"/>
      <c r="F12" s="45"/>
    </row>
    <row r="13" spans="1:6" ht="15.75">
      <c r="A13" s="18"/>
      <c r="B13" s="19" t="s">
        <v>97</v>
      </c>
      <c r="C13" s="19"/>
      <c r="D13" s="19"/>
      <c r="E13" s="45"/>
      <c r="F13" s="45"/>
    </row>
    <row r="14" spans="1:6" ht="15.75">
      <c r="A14" s="45"/>
      <c r="B14" s="45"/>
      <c r="C14" s="45"/>
      <c r="D14" s="45"/>
      <c r="E14" s="45"/>
      <c r="F14" s="45"/>
    </row>
    <row r="15" spans="1:6" ht="15.75">
      <c r="A15" s="45"/>
      <c r="B15" s="55" t="s">
        <v>106</v>
      </c>
      <c r="C15" s="55">
        <v>5736</v>
      </c>
      <c r="D15" s="45"/>
      <c r="E15" s="45"/>
      <c r="F15" s="45"/>
    </row>
    <row r="16" spans="1:6" ht="15.75">
      <c r="A16" s="45"/>
      <c r="B16" s="55" t="s">
        <v>107</v>
      </c>
      <c r="C16" s="55">
        <v>1032</v>
      </c>
      <c r="D16" s="45"/>
      <c r="E16" s="45"/>
      <c r="F16" s="45"/>
    </row>
    <row r="17" spans="1:6" ht="15.75">
      <c r="A17" s="45"/>
      <c r="B17" s="50" t="s">
        <v>108</v>
      </c>
      <c r="C17" s="50">
        <f>SUM(C15:C16)</f>
        <v>6768</v>
      </c>
      <c r="D17" s="45"/>
      <c r="E17" s="45"/>
      <c r="F17" s="45"/>
    </row>
    <row r="18" spans="1:6" ht="15.75">
      <c r="A18" s="45"/>
      <c r="B18" s="45"/>
      <c r="C18" s="45"/>
      <c r="D18" s="45"/>
      <c r="E18" s="45"/>
      <c r="F18" s="45"/>
    </row>
    <row r="19" spans="1:6" ht="15.75">
      <c r="A19" s="45"/>
      <c r="B19" s="19" t="s">
        <v>109</v>
      </c>
      <c r="C19" s="19">
        <f>C9+C17</f>
        <v>424420</v>
      </c>
      <c r="D19" s="45"/>
      <c r="E19" s="45"/>
      <c r="F19" s="45"/>
    </row>
    <row r="20" spans="1:6" ht="15.75">
      <c r="A20" s="45"/>
      <c r="B20" s="45"/>
      <c r="C20" s="45"/>
      <c r="D20" s="45"/>
      <c r="E20" s="45"/>
      <c r="F20" s="45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2014-01-13T15:25:29Z</cp:lastPrinted>
  <dcterms:created xsi:type="dcterms:W3CDTF">2008-11-20T09:03:05Z</dcterms:created>
  <dcterms:modified xsi:type="dcterms:W3CDTF">2014-01-13T15:26:18Z</dcterms:modified>
  <cp:category/>
  <cp:version/>
  <cp:contentType/>
  <cp:contentStatus/>
</cp:coreProperties>
</file>