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" windowWidth="14385" windowHeight="7815" activeTab="0"/>
  </bookViews>
  <sheets>
    <sheet name="5.un6.g.2013." sheetId="1" r:id="rId1"/>
    <sheet name="vec.par5.kval" sheetId="2" r:id="rId2"/>
    <sheet name="6.p.2013." sheetId="3" r:id="rId3"/>
    <sheet name="6.p.kval" sheetId="4" r:id="rId4"/>
    <sheet name="7.p.2013" sheetId="5" r:id="rId5"/>
    <sheet name="7.p.kval" sheetId="6" r:id="rId6"/>
    <sheet name="internāt." sheetId="7" r:id="rId7"/>
    <sheet name="Pašv.6.p.2013" sheetId="8" r:id="rId8"/>
  </sheets>
  <definedNames/>
  <calcPr fullCalcOnLoad="1"/>
</workbook>
</file>

<file path=xl/sharedStrings.xml><?xml version="1.0" encoding="utf-8"?>
<sst xmlns="http://schemas.openxmlformats.org/spreadsheetml/2006/main" count="424" uniqueCount="133">
  <si>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</si>
  <si>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</si>
  <si>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</si>
  <si>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</si>
  <si>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</si>
  <si>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</si>
  <si>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</si>
  <si>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</si>
  <si>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</si>
  <si>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</si>
  <si>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Mārcienas pamatskola</t>
  </si>
  <si>
    <t>Mētrienas pamatskola</t>
  </si>
  <si>
    <t>Praulienas pamatskola</t>
  </si>
  <si>
    <t>Sarkaņu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</si>
  <si>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</si>
  <si>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</si>
  <si>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</si>
  <si>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</si>
  <si>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</si>
  <si>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</si>
  <si>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</si>
  <si>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 xml:space="preserve">Sociālā apdrošināšana  LVL </t>
  </si>
  <si>
    <t xml:space="preserve">Darba samaksa LVL </t>
  </si>
  <si>
    <t>Pilsēta, pagastu pārvalde, izglītības iestāde</t>
  </si>
  <si>
    <t>Nr. p.k.</t>
  </si>
  <si>
    <t>Madonas pilsēta</t>
  </si>
  <si>
    <t>Madonas vakara un neklātienes vidusskola</t>
  </si>
  <si>
    <t>Madonas pilsētas 2. vidusskola</t>
  </si>
  <si>
    <t>Ļaudonas pagasta pārvalde</t>
  </si>
  <si>
    <t>Aronas pagasta pārvalde</t>
  </si>
  <si>
    <t>Barkavas pagasta pārvalde</t>
  </si>
  <si>
    <t>Bērzaunes pagasta pārvalde</t>
  </si>
  <si>
    <t>Ošupes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</si>
  <si>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</si>
  <si>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</si>
  <si>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</si>
  <si>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</si>
  <si>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</si>
  <si>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</si>
  <si>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Praulienas pagasta pārvalde</t>
  </si>
  <si>
    <t>Sarkaņu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</si>
  <si>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</si>
  <si>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</si>
  <si>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</si>
  <si>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</si>
  <si>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</si>
  <si>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</si>
  <si>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</si>
  <si>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</si>
  <si>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</si>
  <si>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</si>
  <si>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</si>
  <si>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</si>
  <si>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</si>
  <si>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</si>
  <si>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un sporta skolu pedagogu daļējai darba samaksai un valsts sociālās apdrošināšanas</t>
  </si>
  <si>
    <t>Madonas bērnu un jauniešu centrs</t>
  </si>
  <si>
    <t>N.p.k.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</si>
  <si>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</si>
  <si>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</si>
  <si>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</si>
  <si>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</si>
  <si>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</si>
  <si>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</si>
  <si>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</si>
  <si>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</si>
  <si>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</si>
  <si>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"Pasaciņa"</t>
  </si>
  <si>
    <t>Pirmskolas izglītības iestāde "Brīnumdārzs"</t>
  </si>
  <si>
    <t>Rezerve</t>
  </si>
  <si>
    <t>Andreja Eglīša Ļaudonas vidusskola</t>
  </si>
  <si>
    <t>Kopā    4.mēnešiem                      LVL</t>
  </si>
  <si>
    <t>Kopā       4.mēnešiem                        LVL</t>
  </si>
  <si>
    <t>Kopā        4.mēnešiem                        LVL</t>
  </si>
  <si>
    <t>Mēnesī tarifikācijai</t>
  </si>
  <si>
    <t>sociālās apdrošināšanas obligātajām iemaksām 2013.gada  četriem mēnešiem</t>
  </si>
  <si>
    <t>sociālās apdrošināšanas obligātajām iemaksām 2013.gada četriem mēnešiem</t>
  </si>
  <si>
    <t>Bērnu skaits uz 01.09.2013.</t>
  </si>
  <si>
    <t>Nosacīto bērnu skaits uz 01.09.2013.</t>
  </si>
  <si>
    <t>Mērķdotācijas sadalījums  Madonas novada pašvaldību izglītības iestādēs bērnu</t>
  </si>
  <si>
    <t xml:space="preserve">no piecu gadu vecuma izglītošanā nodarbināto pedagogu darba samaksai un valsts </t>
  </si>
  <si>
    <t>Mērķdotācijas sadalījums  Madonas novada pašvaldības pamata un vispārējās</t>
  </si>
  <si>
    <t xml:space="preserve">vidējās izglītības iestāžu   pedagoģisko darbinieku darba samaksai   un valsts </t>
  </si>
  <si>
    <t>sociālās apdrošināšanas obligātajām iemaksām 2013.gada četriem  mēnešiem</t>
  </si>
  <si>
    <t>Mērķdotācijas sadalījums  Madonas novada pašvaldības interešu izglītības programmu</t>
  </si>
  <si>
    <t xml:space="preserve"> obligātajām iemaksām 2013.gada četriem mēnešiem</t>
  </si>
  <si>
    <t xml:space="preserve">vidējās izglītības iestāžu  pedagoģisko darbinieku darba samaksai   un valsts </t>
  </si>
  <si>
    <t>Skolēnu skaits uz 01.09.2013.</t>
  </si>
  <si>
    <t>Pārrēķinātais skolēnu skaits uz 01.09.2013. (nosacītie skolēni)</t>
  </si>
  <si>
    <t>Skolēnu skaits 75</t>
  </si>
  <si>
    <t>Pirmskolas izglītības iestāde "Kastanītis"</t>
  </si>
  <si>
    <r>
      <t xml:space="preserve">no piecu gadu vecuma izglītošanā nodarbināto pedagogu </t>
    </r>
    <r>
      <rPr>
        <b/>
        <sz val="11"/>
        <color indexed="8"/>
        <rFont val="Arial"/>
        <family val="2"/>
      </rPr>
      <t>piemaksai par kvalitāti</t>
    </r>
    <r>
      <rPr>
        <sz val="11"/>
        <color indexed="8"/>
        <rFont val="Arial"/>
        <family val="2"/>
      </rPr>
      <t xml:space="preserve"> un valsts </t>
    </r>
  </si>
  <si>
    <t>3.kvalitātes pakāpe (likmes)</t>
  </si>
  <si>
    <r>
      <t xml:space="preserve">vidējās izglītības iestāžu   pedagoģisko darbinieku </t>
    </r>
    <r>
      <rPr>
        <b/>
        <sz val="11"/>
        <color indexed="8"/>
        <rFont val="Calibri"/>
        <family val="0"/>
      </rPr>
      <t>piemaksai par kvalitāti</t>
    </r>
    <r>
      <rPr>
        <sz val="11"/>
        <color indexed="8"/>
        <rFont val="Calibri"/>
        <family val="0"/>
      </rPr>
      <t xml:space="preserve">   un valsts </t>
    </r>
  </si>
  <si>
    <t>3.kvalitātes pakāpe</t>
  </si>
  <si>
    <t>4.kvalitātes pakāpe</t>
  </si>
  <si>
    <t>5.kvalitātes pakāpe</t>
  </si>
  <si>
    <t>3. kvalitātes pakāpe (likmes)</t>
  </si>
  <si>
    <t>Tarifikācijai mēnesī</t>
  </si>
  <si>
    <t>4. kvalitātes pakāpe (likmes)</t>
  </si>
  <si>
    <t>5. kvalitātes pakāpe (likmes)</t>
  </si>
  <si>
    <t>Madonas pilsētas 2.vidusskola</t>
  </si>
  <si>
    <t>REZERVE</t>
  </si>
  <si>
    <t>Kopā</t>
  </si>
  <si>
    <t>3, kvalitātes pakāpe</t>
  </si>
  <si>
    <t>Nosacīto skolēnu skaits uz 01.09.2013.</t>
  </si>
  <si>
    <t>19.</t>
  </si>
  <si>
    <t>Pedagogu darba samaksai un valsts sociālās apdrošināšanas iemaksām LVL</t>
  </si>
  <si>
    <t>Pārējiem izdevumiem LVL</t>
  </si>
  <si>
    <t>3. kvalitātes pakāpe LVL</t>
  </si>
  <si>
    <t>4.kvalitātes pakāpe LVL</t>
  </si>
  <si>
    <t>Kopā  LVL</t>
  </si>
  <si>
    <t>Kopā LVL</t>
  </si>
  <si>
    <t>Dzelzavas speciālai internātpamatskolai 2013.gada 4. mēnešiem</t>
  </si>
  <si>
    <t xml:space="preserve">Mērķdotācija izglītības pasākumiem </t>
  </si>
  <si>
    <t xml:space="preserve">Piemaksa par kvalitāti </t>
  </si>
  <si>
    <r>
      <t xml:space="preserve">Mērķdotācijas sadalījums  Madonas novada pašvaldības </t>
    </r>
    <r>
      <rPr>
        <b/>
        <sz val="11"/>
        <rFont val="Arial"/>
        <family val="2"/>
      </rPr>
      <t>interešu</t>
    </r>
    <r>
      <rPr>
        <sz val="11"/>
        <color indexed="8"/>
        <rFont val="Calibri"/>
        <family val="2"/>
      </rPr>
      <t xml:space="preserve"> izglītības programmu</t>
    </r>
  </si>
  <si>
    <r>
      <t xml:space="preserve">un sporta skolu pedagogu </t>
    </r>
    <r>
      <rPr>
        <b/>
        <sz val="11"/>
        <rFont val="Arial"/>
        <family val="2"/>
      </rPr>
      <t>piemaksai par kvalitāti</t>
    </r>
    <r>
      <rPr>
        <sz val="11"/>
        <color indexed="8"/>
        <rFont val="Calibri"/>
        <family val="2"/>
      </rPr>
      <t xml:space="preserve"> un valsts sociālās apdrošināšanas</t>
    </r>
  </si>
  <si>
    <r>
      <t xml:space="preserve">Pašvaldības finansējuma </t>
    </r>
    <r>
      <rPr>
        <sz val="11"/>
        <color indexed="8"/>
        <rFont val="Calibri"/>
        <family val="2"/>
      </rPr>
      <t>sadalījums  Madonas novada pašvaldības pamata un vispārējās</t>
    </r>
  </si>
  <si>
    <t>.</t>
  </si>
  <si>
    <t>5.punkta pielikums</t>
  </si>
  <si>
    <t>7.p punkta pielikums</t>
  </si>
  <si>
    <t>7 p unkta pielikums</t>
  </si>
  <si>
    <t>6 punkta pielikums</t>
  </si>
  <si>
    <t>Madonas novada pašvaldības domes 26.09.2013.</t>
  </si>
  <si>
    <t>protokols Nr.21 , 7.p.</t>
  </si>
  <si>
    <t>Domes priekšsēdētāja vienieks</t>
  </si>
  <si>
    <t>A.Lungevičs</t>
  </si>
  <si>
    <t>Kopā    4.mēnešiem                      Ls</t>
  </si>
  <si>
    <t>Sociālā apdrošināšana  Ls</t>
  </si>
  <si>
    <t>Darba samaksa Ls</t>
  </si>
  <si>
    <t>Mēnesī tarifikācijai Ls</t>
  </si>
  <si>
    <t>Lēmuma Nr. 575 pielikums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</si>
</sst>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_-&quot;Ls&quot;\ * #,##0.000_-;\-&quot;Ls&quot;\ * #,##0.000_-;_-&quot;Ls&quot;\ * &quot;-&quot;??_-;_-@_-"/>
    <numFmt numFmtId="172" formatCode="[$-426]dddd\,\ yyyy&quot;. gada &quot;d\.\ mmmm"/>
    <numFmt numFmtId="173" formatCode="0.000000000"/>
    <numFmt numFmtId="174" formatCode="&quot;Jā&quot;;&quot;Jā&quot;;&quot;Nē&quot;"/>
    <numFmt numFmtId="175" formatCode="&quot;Patiess&quot;;&quot;Patiess&quot;;&quot;Aplams&quot;"/>
    <numFmt numFmtId="176" formatCode="&quot;Ieslēgts&quot;;&quot;Ieslēgts&quot;;&quot;Izslēgts&quot;"/>
    <numFmt numFmtId="177" formatCode="[$€-2]\ #\ ##,000_);[Red]\([$€-2]\ #\ ##,000\)"/>
  </numFmts>
  <fonts count="5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1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32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" fillId="32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top" wrapText="1"/>
    </xf>
    <xf numFmtId="1" fontId="1" fillId="0" borderId="10" xfId="0" applyNumberFormat="1" applyFont="1" applyBorder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" fontId="1" fillId="32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167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0" fillId="32" borderId="10" xfId="0" applyFont="1" applyFill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/>
    </xf>
    <xf numFmtId="1" fontId="0" fillId="32" borderId="10" xfId="0" applyNumberFormat="1" applyFont="1" applyFill="1" applyBorder="1" applyAlignment="1">
      <alignment wrapText="1"/>
    </xf>
    <xf numFmtId="0" fontId="0" fillId="32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1" fontId="0" fillId="3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7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167" fontId="6" fillId="34" borderId="1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2" fontId="7" fillId="32" borderId="10" xfId="0" applyNumberFormat="1" applyFont="1" applyFill="1" applyBorder="1" applyAlignment="1">
      <alignment/>
    </xf>
    <xf numFmtId="1" fontId="7" fillId="32" borderId="10" xfId="0" applyNumberFormat="1" applyFont="1" applyFill="1" applyBorder="1" applyAlignment="1">
      <alignment/>
    </xf>
    <xf numFmtId="16" fontId="6" fillId="0" borderId="10" xfId="0" applyNumberFormat="1" applyFont="1" applyBorder="1" applyAlignment="1">
      <alignment/>
    </xf>
    <xf numFmtId="16" fontId="6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2" borderId="10" xfId="0" applyNumberFormat="1" applyFont="1" applyFill="1" applyBorder="1" applyAlignment="1">
      <alignment/>
    </xf>
    <xf numFmtId="167" fontId="6" fillId="33" borderId="10" xfId="0" applyNumberFormat="1" applyFont="1" applyFill="1" applyBorder="1" applyAlignment="1">
      <alignment/>
    </xf>
    <xf numFmtId="167" fontId="7" fillId="32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5" fillId="32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1" fontId="15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" fontId="15" fillId="32" borderId="10" xfId="0" applyNumberFormat="1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18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1" fontId="16" fillId="32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0" fontId="15" fillId="0" borderId="0" xfId="0" applyFont="1" applyFill="1" applyBorder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6">
      <selection activeCell="G6" sqref="G6"/>
    </sheetView>
  </sheetViews>
  <sheetFormatPr defaultColWidth="9.00390625" defaultRowHeight="15"/>
  <cols>
    <col min="1" max="1" width="4.00390625" style="0" customWidth="1"/>
    <col min="2" max="2" width="32.140625" style="0" customWidth="1"/>
    <col min="3" max="3" width="9.421875" style="0" customWidth="1"/>
    <col min="4" max="4" width="10.28125" style="0" customWidth="1"/>
    <col min="5" max="5" width="10.8515625" style="0" customWidth="1"/>
    <col min="6" max="6" width="10.421875" style="0" customWidth="1"/>
    <col min="7" max="7" width="12.140625" style="0" customWidth="1"/>
    <col min="8" max="8" width="10.421875" style="0" bestFit="1" customWidth="1"/>
  </cols>
  <sheetData>
    <row r="1" spans="2:8" ht="15">
      <c r="B1" s="114"/>
      <c r="C1" s="114"/>
      <c r="D1" s="114"/>
      <c r="E1" s="114" t="s">
        <v>132</v>
      </c>
      <c r="F1" s="114"/>
      <c r="G1" s="114"/>
      <c r="H1" s="114"/>
    </row>
    <row r="2" spans="2:8" ht="15">
      <c r="B2" s="114"/>
      <c r="C2" s="114"/>
      <c r="D2" s="114"/>
      <c r="E2" s="114" t="s">
        <v>124</v>
      </c>
      <c r="F2" s="114"/>
      <c r="G2" s="114"/>
      <c r="H2" s="114"/>
    </row>
    <row r="3" spans="2:8" ht="15">
      <c r="B3" s="114"/>
      <c r="C3" s="114"/>
      <c r="D3" s="114"/>
      <c r="E3" s="114" t="s">
        <v>125</v>
      </c>
      <c r="F3" s="114"/>
      <c r="G3" s="114"/>
      <c r="H3" s="114"/>
    </row>
    <row r="4" spans="2:8" ht="15">
      <c r="B4" s="114"/>
      <c r="C4" s="114"/>
      <c r="D4" s="114"/>
      <c r="E4" s="114"/>
      <c r="F4" s="114"/>
      <c r="G4" s="114"/>
      <c r="H4" s="114"/>
    </row>
    <row r="5" spans="1:9" ht="15">
      <c r="A5" s="44"/>
      <c r="B5" s="115" t="s">
        <v>79</v>
      </c>
      <c r="C5" s="115"/>
      <c r="D5" s="115"/>
      <c r="E5" s="115"/>
      <c r="F5" s="115"/>
      <c r="G5" s="115"/>
      <c r="H5" s="115"/>
      <c r="I5" s="25"/>
    </row>
    <row r="6" spans="1:9" ht="15">
      <c r="A6" s="45"/>
      <c r="B6" s="115" t="s">
        <v>80</v>
      </c>
      <c r="C6" s="115"/>
      <c r="D6" s="115"/>
      <c r="E6" s="115"/>
      <c r="F6" s="115"/>
      <c r="G6" s="115"/>
      <c r="H6" s="115"/>
      <c r="I6" s="25"/>
    </row>
    <row r="7" spans="1:9" ht="15">
      <c r="A7" s="45"/>
      <c r="B7" s="115" t="s">
        <v>76</v>
      </c>
      <c r="C7" s="115"/>
      <c r="D7" s="115"/>
      <c r="E7" s="115"/>
      <c r="F7" s="115"/>
      <c r="G7" s="115"/>
      <c r="H7" s="115"/>
      <c r="I7" s="25"/>
    </row>
    <row r="8" spans="1:8" ht="15">
      <c r="A8" s="45"/>
      <c r="B8" s="114"/>
      <c r="C8" s="114"/>
      <c r="D8" s="114"/>
      <c r="E8" s="114"/>
      <c r="F8" s="114"/>
      <c r="G8" s="114"/>
      <c r="H8" s="114"/>
    </row>
    <row r="9" spans="1:8" ht="15" hidden="1">
      <c r="A9" s="45"/>
      <c r="B9" s="114"/>
      <c r="C9" s="114"/>
      <c r="D9" s="114"/>
      <c r="E9" s="114"/>
      <c r="F9" s="114"/>
      <c r="G9" s="114"/>
      <c r="H9" s="114"/>
    </row>
    <row r="10" spans="1:8" ht="69.75" customHeight="1">
      <c r="A10" s="64" t="s">
        <v>57</v>
      </c>
      <c r="B10" s="116" t="s">
        <v>23</v>
      </c>
      <c r="C10" s="134" t="s">
        <v>77</v>
      </c>
      <c r="D10" s="116" t="s">
        <v>78</v>
      </c>
      <c r="E10" s="118" t="s">
        <v>130</v>
      </c>
      <c r="F10" s="117" t="s">
        <v>129</v>
      </c>
      <c r="G10" s="119" t="s">
        <v>128</v>
      </c>
      <c r="H10" s="120" t="s">
        <v>131</v>
      </c>
    </row>
    <row r="11" spans="1:8" ht="15">
      <c r="A11" s="53"/>
      <c r="B11" s="123" t="s">
        <v>25</v>
      </c>
      <c r="C11" s="121"/>
      <c r="D11" s="121"/>
      <c r="E11" s="121"/>
      <c r="F11" s="121"/>
      <c r="G11" s="122"/>
      <c r="H11" s="120"/>
    </row>
    <row r="12" spans="1:8" ht="30">
      <c r="A12" s="46" t="s">
        <v>15</v>
      </c>
      <c r="B12" s="124" t="s">
        <v>90</v>
      </c>
      <c r="C12" s="121">
        <v>51</v>
      </c>
      <c r="D12" s="125">
        <v>38</v>
      </c>
      <c r="E12" s="126">
        <v>5548</v>
      </c>
      <c r="F12" s="126">
        <f>G12-E12</f>
        <v>1336</v>
      </c>
      <c r="G12" s="127">
        <v>6884</v>
      </c>
      <c r="H12" s="128">
        <f>G12/4/1.2409</f>
        <v>1386.8966073011525</v>
      </c>
    </row>
    <row r="13" spans="1:8" ht="15">
      <c r="A13" s="46" t="s">
        <v>16</v>
      </c>
      <c r="B13" s="121" t="s">
        <v>58</v>
      </c>
      <c r="C13" s="121">
        <v>62</v>
      </c>
      <c r="D13" s="125">
        <v>47</v>
      </c>
      <c r="E13" s="126">
        <v>6861</v>
      </c>
      <c r="F13" s="126">
        <f aca="true" t="shared" si="0" ref="F13:F42">G13-E13</f>
        <v>1653</v>
      </c>
      <c r="G13" s="127">
        <v>8514</v>
      </c>
      <c r="H13" s="128">
        <f aca="true" t="shared" si="1" ref="H13:H42">G13/4/1.2409</f>
        <v>1715.287291481989</v>
      </c>
    </row>
    <row r="14" spans="1:8" ht="15">
      <c r="A14" s="46" t="s">
        <v>17</v>
      </c>
      <c r="B14" s="121" t="s">
        <v>59</v>
      </c>
      <c r="C14" s="121">
        <v>102</v>
      </c>
      <c r="D14" s="125">
        <v>77</v>
      </c>
      <c r="E14" s="126">
        <v>11239</v>
      </c>
      <c r="F14" s="126">
        <f t="shared" si="0"/>
        <v>2708</v>
      </c>
      <c r="G14" s="127">
        <v>13947</v>
      </c>
      <c r="H14" s="128">
        <f t="shared" si="1"/>
        <v>2809.8557498589735</v>
      </c>
    </row>
    <row r="15" spans="1:8" ht="15">
      <c r="A15" s="46"/>
      <c r="B15" s="129" t="s">
        <v>29</v>
      </c>
      <c r="C15" s="121"/>
      <c r="D15" s="125"/>
      <c r="E15" s="126"/>
      <c r="F15" s="126"/>
      <c r="G15" s="127"/>
      <c r="H15" s="128"/>
    </row>
    <row r="16" spans="1:8" ht="15">
      <c r="A16" s="46" t="s">
        <v>18</v>
      </c>
      <c r="B16" s="121" t="s">
        <v>60</v>
      </c>
      <c r="C16" s="121">
        <v>18</v>
      </c>
      <c r="D16" s="125">
        <v>14</v>
      </c>
      <c r="E16" s="126">
        <v>2044</v>
      </c>
      <c r="F16" s="126">
        <f t="shared" si="0"/>
        <v>492</v>
      </c>
      <c r="G16" s="127">
        <v>2536</v>
      </c>
      <c r="H16" s="128">
        <f t="shared" si="1"/>
        <v>510.91949391570637</v>
      </c>
    </row>
    <row r="17" spans="1:8" ht="15">
      <c r="A17" s="46"/>
      <c r="B17" s="129" t="s">
        <v>61</v>
      </c>
      <c r="C17" s="121"/>
      <c r="D17" s="125"/>
      <c r="E17" s="126"/>
      <c r="F17" s="126"/>
      <c r="G17" s="127"/>
      <c r="H17" s="128"/>
    </row>
    <row r="18" spans="1:8" ht="15">
      <c r="A18" s="46" t="s">
        <v>19</v>
      </c>
      <c r="B18" s="121" t="s">
        <v>62</v>
      </c>
      <c r="C18" s="121">
        <v>20</v>
      </c>
      <c r="D18" s="125">
        <v>15</v>
      </c>
      <c r="E18" s="126">
        <v>2190</v>
      </c>
      <c r="F18" s="126">
        <f t="shared" si="0"/>
        <v>527</v>
      </c>
      <c r="G18" s="127">
        <v>2717</v>
      </c>
      <c r="H18" s="128">
        <f t="shared" si="1"/>
        <v>547.384962527198</v>
      </c>
    </row>
    <row r="19" spans="1:8" ht="15">
      <c r="A19" s="46"/>
      <c r="B19" s="122" t="s">
        <v>31</v>
      </c>
      <c r="C19" s="121"/>
      <c r="D19" s="125"/>
      <c r="E19" s="126"/>
      <c r="F19" s="126"/>
      <c r="G19" s="127"/>
      <c r="H19" s="128"/>
    </row>
    <row r="20" spans="1:8" ht="15">
      <c r="A20" s="46" t="s">
        <v>42</v>
      </c>
      <c r="B20" s="121" t="s">
        <v>63</v>
      </c>
      <c r="C20" s="121">
        <v>34</v>
      </c>
      <c r="D20" s="125">
        <v>35</v>
      </c>
      <c r="E20" s="126">
        <v>5109</v>
      </c>
      <c r="F20" s="126">
        <f t="shared" si="0"/>
        <v>1231</v>
      </c>
      <c r="G20" s="127">
        <v>6340</v>
      </c>
      <c r="H20" s="128">
        <f t="shared" si="1"/>
        <v>1277.298734789266</v>
      </c>
    </row>
    <row r="21" spans="1:8" ht="15">
      <c r="A21" s="46"/>
      <c r="B21" s="122" t="s">
        <v>64</v>
      </c>
      <c r="C21" s="121"/>
      <c r="D21" s="125"/>
      <c r="E21" s="126"/>
      <c r="F21" s="126"/>
      <c r="G21" s="127"/>
      <c r="H21" s="128"/>
    </row>
    <row r="22" spans="1:8" ht="15">
      <c r="A22" s="46" t="s">
        <v>43</v>
      </c>
      <c r="B22" s="121" t="s">
        <v>65</v>
      </c>
      <c r="C22" s="121">
        <v>22</v>
      </c>
      <c r="D22" s="125">
        <v>17</v>
      </c>
      <c r="E22" s="126">
        <v>2482</v>
      </c>
      <c r="F22" s="126">
        <f t="shared" si="0"/>
        <v>598</v>
      </c>
      <c r="G22" s="127">
        <v>3080</v>
      </c>
      <c r="H22" s="128">
        <f t="shared" si="1"/>
        <v>620.517366427593</v>
      </c>
    </row>
    <row r="23" spans="1:8" ht="15">
      <c r="A23" s="46"/>
      <c r="B23" s="122" t="s">
        <v>34</v>
      </c>
      <c r="C23" s="121"/>
      <c r="D23" s="125"/>
      <c r="E23" s="126"/>
      <c r="F23" s="126"/>
      <c r="G23" s="127"/>
      <c r="H23" s="128"/>
    </row>
    <row r="24" spans="1:8" ht="30">
      <c r="A24" s="46" t="s">
        <v>44</v>
      </c>
      <c r="B24" s="124" t="s">
        <v>66</v>
      </c>
      <c r="C24" s="121">
        <v>24</v>
      </c>
      <c r="D24" s="125">
        <v>18</v>
      </c>
      <c r="E24" s="126">
        <v>2628</v>
      </c>
      <c r="F24" s="126">
        <f t="shared" si="0"/>
        <v>633</v>
      </c>
      <c r="G24" s="127">
        <v>3261</v>
      </c>
      <c r="H24" s="128">
        <f t="shared" si="1"/>
        <v>656.9828350390846</v>
      </c>
    </row>
    <row r="25" spans="1:8" ht="15">
      <c r="A25" s="46"/>
      <c r="B25" s="122" t="s">
        <v>35</v>
      </c>
      <c r="C25" s="121"/>
      <c r="D25" s="125"/>
      <c r="E25" s="126"/>
      <c r="F25" s="126"/>
      <c r="G25" s="127"/>
      <c r="H25" s="128"/>
    </row>
    <row r="26" spans="1:8" ht="15">
      <c r="A26" s="46" t="s">
        <v>45</v>
      </c>
      <c r="B26" s="121" t="s">
        <v>8</v>
      </c>
      <c r="C26" s="121">
        <v>13</v>
      </c>
      <c r="D26" s="125">
        <v>10</v>
      </c>
      <c r="E26" s="126">
        <v>1459</v>
      </c>
      <c r="F26" s="126">
        <f t="shared" si="0"/>
        <v>352</v>
      </c>
      <c r="G26" s="127">
        <v>1811</v>
      </c>
      <c r="H26" s="128">
        <f t="shared" si="1"/>
        <v>364.8561527923282</v>
      </c>
    </row>
    <row r="27" spans="1:8" ht="15">
      <c r="A27" s="46"/>
      <c r="B27" s="122" t="s">
        <v>36</v>
      </c>
      <c r="C27" s="121"/>
      <c r="D27" s="125"/>
      <c r="E27" s="126"/>
      <c r="F27" s="126"/>
      <c r="G27" s="127"/>
      <c r="H27" s="128"/>
    </row>
    <row r="28" spans="1:8" ht="15">
      <c r="A28" s="46" t="s">
        <v>46</v>
      </c>
      <c r="B28" s="121" t="s">
        <v>9</v>
      </c>
      <c r="C28" s="121">
        <v>26</v>
      </c>
      <c r="D28" s="125">
        <v>22</v>
      </c>
      <c r="E28" s="126">
        <v>3211</v>
      </c>
      <c r="F28" s="126">
        <f t="shared" si="0"/>
        <v>774</v>
      </c>
      <c r="G28" s="127">
        <v>3985</v>
      </c>
      <c r="H28" s="128">
        <f t="shared" si="1"/>
        <v>802.8447094850512</v>
      </c>
    </row>
    <row r="29" spans="1:8" ht="15">
      <c r="A29" s="46"/>
      <c r="B29" s="122" t="s">
        <v>28</v>
      </c>
      <c r="C29" s="121"/>
      <c r="D29" s="125"/>
      <c r="E29" s="126"/>
      <c r="F29" s="126"/>
      <c r="G29" s="127"/>
      <c r="H29" s="128"/>
    </row>
    <row r="30" spans="1:8" ht="30">
      <c r="A30" s="46" t="s">
        <v>47</v>
      </c>
      <c r="B30" s="124" t="s">
        <v>68</v>
      </c>
      <c r="C30" s="121">
        <v>24</v>
      </c>
      <c r="D30" s="125">
        <v>18</v>
      </c>
      <c r="E30" s="126">
        <v>2628</v>
      </c>
      <c r="F30" s="126">
        <f t="shared" si="0"/>
        <v>633</v>
      </c>
      <c r="G30" s="127">
        <v>3261</v>
      </c>
      <c r="H30" s="128">
        <f t="shared" si="1"/>
        <v>656.9828350390846</v>
      </c>
    </row>
    <row r="31" spans="1:8" ht="15">
      <c r="A31" s="46"/>
      <c r="B31" s="122" t="s">
        <v>39</v>
      </c>
      <c r="C31" s="121"/>
      <c r="D31" s="125"/>
      <c r="E31" s="126"/>
      <c r="F31" s="126"/>
      <c r="G31" s="127"/>
      <c r="H31" s="128"/>
    </row>
    <row r="32" spans="1:8" ht="15">
      <c r="A32" s="46" t="s">
        <v>48</v>
      </c>
      <c r="B32" s="121" t="s">
        <v>67</v>
      </c>
      <c r="C32" s="121">
        <v>48</v>
      </c>
      <c r="D32" s="125">
        <v>36</v>
      </c>
      <c r="E32" s="126">
        <v>5255</v>
      </c>
      <c r="F32" s="126">
        <f t="shared" si="0"/>
        <v>1266</v>
      </c>
      <c r="G32" s="127">
        <v>6521</v>
      </c>
      <c r="H32" s="128">
        <f t="shared" si="1"/>
        <v>1313.7642034007577</v>
      </c>
    </row>
    <row r="33" spans="1:8" ht="15">
      <c r="A33" s="46"/>
      <c r="B33" s="122" t="s">
        <v>32</v>
      </c>
      <c r="C33" s="121"/>
      <c r="D33" s="125"/>
      <c r="E33" s="126"/>
      <c r="F33" s="126"/>
      <c r="G33" s="127"/>
      <c r="H33" s="128"/>
    </row>
    <row r="34" spans="1:8" ht="15">
      <c r="A34" s="46" t="s">
        <v>49</v>
      </c>
      <c r="B34" s="121" t="s">
        <v>4</v>
      </c>
      <c r="C34" s="121">
        <v>14</v>
      </c>
      <c r="D34" s="125">
        <v>11</v>
      </c>
      <c r="E34" s="126">
        <v>1606</v>
      </c>
      <c r="F34" s="126">
        <f t="shared" si="0"/>
        <v>387</v>
      </c>
      <c r="G34" s="127">
        <v>1993</v>
      </c>
      <c r="H34" s="128">
        <f t="shared" si="1"/>
        <v>401.5230880812314</v>
      </c>
    </row>
    <row r="35" spans="1:8" ht="15">
      <c r="A35" s="46"/>
      <c r="B35" s="122" t="s">
        <v>38</v>
      </c>
      <c r="C35" s="121"/>
      <c r="D35" s="125"/>
      <c r="E35" s="126"/>
      <c r="F35" s="126"/>
      <c r="G35" s="127"/>
      <c r="H35" s="128"/>
    </row>
    <row r="36" spans="1:8" ht="15">
      <c r="A36" s="46" t="s">
        <v>50</v>
      </c>
      <c r="B36" s="121" t="s">
        <v>11</v>
      </c>
      <c r="C36" s="121">
        <v>10</v>
      </c>
      <c r="D36" s="125">
        <v>8</v>
      </c>
      <c r="E36" s="126">
        <v>1168</v>
      </c>
      <c r="F36" s="126">
        <f t="shared" si="0"/>
        <v>281</v>
      </c>
      <c r="G36" s="127">
        <v>1449</v>
      </c>
      <c r="H36" s="128">
        <f t="shared" si="1"/>
        <v>291.92521556934486</v>
      </c>
    </row>
    <row r="37" spans="1:8" ht="15">
      <c r="A37" s="46"/>
      <c r="B37" s="122" t="s">
        <v>37</v>
      </c>
      <c r="C37" s="121"/>
      <c r="D37" s="125"/>
      <c r="E37" s="126"/>
      <c r="F37" s="126"/>
      <c r="G37" s="127"/>
      <c r="H37" s="128"/>
    </row>
    <row r="38" spans="1:8" ht="15">
      <c r="A38" s="46" t="s">
        <v>51</v>
      </c>
      <c r="B38" s="121" t="s">
        <v>10</v>
      </c>
      <c r="C38" s="121">
        <v>14</v>
      </c>
      <c r="D38" s="125">
        <v>11</v>
      </c>
      <c r="E38" s="126">
        <v>1606</v>
      </c>
      <c r="F38" s="126">
        <f t="shared" si="0"/>
        <v>387</v>
      </c>
      <c r="G38" s="127">
        <v>1993</v>
      </c>
      <c r="H38" s="128">
        <f t="shared" si="1"/>
        <v>401.5230880812314</v>
      </c>
    </row>
    <row r="39" spans="1:8" s="6" customFormat="1" ht="15">
      <c r="A39" s="46"/>
      <c r="B39" s="122" t="s">
        <v>40</v>
      </c>
      <c r="C39" s="121"/>
      <c r="D39" s="125"/>
      <c r="E39" s="126"/>
      <c r="F39" s="126"/>
      <c r="G39" s="127"/>
      <c r="H39" s="128"/>
    </row>
    <row r="40" spans="1:8" ht="15">
      <c r="A40" s="46" t="s">
        <v>52</v>
      </c>
      <c r="B40" s="121" t="s">
        <v>13</v>
      </c>
      <c r="C40" s="121">
        <v>5</v>
      </c>
      <c r="D40" s="125">
        <v>4</v>
      </c>
      <c r="E40" s="126">
        <v>584</v>
      </c>
      <c r="F40" s="126">
        <f t="shared" si="0"/>
        <v>141</v>
      </c>
      <c r="G40" s="127">
        <v>725</v>
      </c>
      <c r="H40" s="128">
        <f t="shared" si="1"/>
        <v>146.0633411233782</v>
      </c>
    </row>
    <row r="41" spans="1:8" ht="15">
      <c r="A41" s="46"/>
      <c r="B41" s="122" t="s">
        <v>41</v>
      </c>
      <c r="C41" s="121"/>
      <c r="D41" s="125"/>
      <c r="E41" s="126"/>
      <c r="F41" s="126"/>
      <c r="G41" s="127"/>
      <c r="H41" s="128"/>
    </row>
    <row r="42" spans="1:8" ht="15">
      <c r="A42" s="46" t="s">
        <v>53</v>
      </c>
      <c r="B42" s="121" t="s">
        <v>14</v>
      </c>
      <c r="C42" s="121">
        <v>8</v>
      </c>
      <c r="D42" s="125">
        <v>6</v>
      </c>
      <c r="E42" s="126">
        <v>876</v>
      </c>
      <c r="F42" s="126">
        <f t="shared" si="0"/>
        <v>211</v>
      </c>
      <c r="G42" s="127">
        <v>1087</v>
      </c>
      <c r="H42" s="128">
        <f t="shared" si="1"/>
        <v>218.99427834636154</v>
      </c>
    </row>
    <row r="43" spans="1:8" ht="15">
      <c r="A43" s="56"/>
      <c r="B43" s="130" t="s">
        <v>20</v>
      </c>
      <c r="C43" s="131">
        <f aca="true" t="shared" si="2" ref="C43:H43">SUM(C12:C42)</f>
        <v>495</v>
      </c>
      <c r="D43" s="131">
        <f t="shared" si="2"/>
        <v>387</v>
      </c>
      <c r="E43" s="131">
        <f t="shared" si="2"/>
        <v>56494</v>
      </c>
      <c r="F43" s="131">
        <f t="shared" si="2"/>
        <v>13610</v>
      </c>
      <c r="G43" s="131">
        <f t="shared" si="2"/>
        <v>70104</v>
      </c>
      <c r="H43" s="132">
        <f t="shared" si="2"/>
        <v>14123.61995325973</v>
      </c>
    </row>
    <row r="44" spans="1:8" ht="15">
      <c r="A44" s="6"/>
      <c r="B44" s="133"/>
      <c r="C44" s="133"/>
      <c r="D44" s="133"/>
      <c r="E44" s="133"/>
      <c r="F44" s="133"/>
      <c r="G44" s="114"/>
      <c r="H44" s="114"/>
    </row>
    <row r="45" spans="2:6" s="114" customFormat="1" ht="15">
      <c r="B45" s="135" t="s">
        <v>126</v>
      </c>
      <c r="F45" s="114" t="s">
        <v>127</v>
      </c>
    </row>
  </sheetData>
  <sheetProtection/>
  <printOptions/>
  <pageMargins left="1.1811023622047245" right="0.7480314960629921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E1" sqref="E1"/>
    </sheetView>
  </sheetViews>
  <sheetFormatPr defaultColWidth="9.00390625" defaultRowHeight="15"/>
  <cols>
    <col min="1" max="1" width="4.28125" style="0" customWidth="1"/>
    <col min="2" max="2" width="32.140625" style="0" customWidth="1"/>
    <col min="3" max="3" width="9.421875" style="0" customWidth="1"/>
    <col min="4" max="4" width="10.8515625" style="0" customWidth="1"/>
    <col min="5" max="5" width="10.421875" style="0" customWidth="1"/>
    <col min="6" max="6" width="12.140625" style="0" customWidth="1"/>
    <col min="7" max="7" width="10.421875" style="0" bestFit="1" customWidth="1"/>
  </cols>
  <sheetData>
    <row r="1" ht="15">
      <c r="E1" t="s">
        <v>123</v>
      </c>
    </row>
    <row r="2" spans="2:8" s="3" customFormat="1" ht="15">
      <c r="B2" s="14" t="s">
        <v>79</v>
      </c>
      <c r="C2" s="14"/>
      <c r="D2" s="14"/>
      <c r="E2" s="14"/>
      <c r="F2" s="14"/>
      <c r="G2" s="14"/>
      <c r="H2" s="25"/>
    </row>
    <row r="3" spans="2:8" s="3" customFormat="1" ht="15">
      <c r="B3" s="14" t="s">
        <v>91</v>
      </c>
      <c r="C3" s="14"/>
      <c r="D3" s="14"/>
      <c r="E3" s="14"/>
      <c r="F3" s="14"/>
      <c r="G3" s="14"/>
      <c r="H3" s="25"/>
    </row>
    <row r="4" spans="2:8" s="3" customFormat="1" ht="15">
      <c r="B4" s="14" t="s">
        <v>76</v>
      </c>
      <c r="C4" s="14"/>
      <c r="D4" s="14"/>
      <c r="E4" s="14"/>
      <c r="F4" s="14"/>
      <c r="G4" s="14"/>
      <c r="H4" s="25"/>
    </row>
    <row r="5" spans="1:7" ht="15">
      <c r="A5" s="45"/>
      <c r="B5" s="45"/>
      <c r="C5" s="45"/>
      <c r="D5" s="14"/>
      <c r="E5" s="14"/>
      <c r="F5" s="45"/>
      <c r="G5" s="45"/>
    </row>
    <row r="6" spans="1:7" ht="15" hidden="1">
      <c r="A6" s="45"/>
      <c r="B6" s="45"/>
      <c r="C6" s="45"/>
      <c r="D6" s="45"/>
      <c r="E6" s="45"/>
      <c r="F6" s="45"/>
      <c r="G6" s="45"/>
    </row>
    <row r="7" spans="1:7" ht="56.25" customHeight="1">
      <c r="A7" s="64" t="s">
        <v>57</v>
      </c>
      <c r="B7" s="12" t="s">
        <v>23</v>
      </c>
      <c r="C7" s="47" t="s">
        <v>92</v>
      </c>
      <c r="D7" s="13" t="s">
        <v>22</v>
      </c>
      <c r="E7" s="47" t="s">
        <v>21</v>
      </c>
      <c r="F7" s="20" t="s">
        <v>71</v>
      </c>
      <c r="G7" s="48" t="s">
        <v>74</v>
      </c>
    </row>
    <row r="8" spans="1:7" ht="15">
      <c r="A8" s="46"/>
      <c r="B8" s="49"/>
      <c r="C8" s="50"/>
      <c r="D8" s="51"/>
      <c r="E8" s="52"/>
      <c r="F8" s="1"/>
      <c r="G8" s="48"/>
    </row>
    <row r="9" spans="1:7" ht="15">
      <c r="A9" s="53"/>
      <c r="B9" s="57" t="s">
        <v>25</v>
      </c>
      <c r="C9" s="52"/>
      <c r="D9" s="52"/>
      <c r="E9" s="52"/>
      <c r="F9" s="1"/>
      <c r="G9" s="48"/>
    </row>
    <row r="10" spans="1:7" ht="29.25">
      <c r="A10" s="46">
        <v>1</v>
      </c>
      <c r="B10" s="9" t="s">
        <v>90</v>
      </c>
      <c r="C10" s="52">
        <v>3</v>
      </c>
      <c r="D10" s="54">
        <v>268</v>
      </c>
      <c r="E10" s="19">
        <f>F10-D10</f>
        <v>65</v>
      </c>
      <c r="F10" s="21">
        <v>333</v>
      </c>
      <c r="G10" s="55">
        <f>F10/1.2409/4</f>
        <v>67.0884035780482</v>
      </c>
    </row>
    <row r="11" spans="1:7" ht="15">
      <c r="A11" s="46">
        <v>2</v>
      </c>
      <c r="B11" s="10" t="s">
        <v>59</v>
      </c>
      <c r="C11" s="52">
        <v>7.469</v>
      </c>
      <c r="D11" s="54">
        <v>669</v>
      </c>
      <c r="E11" s="19">
        <f aca="true" t="shared" si="0" ref="E11:E36">F11-D11</f>
        <v>161</v>
      </c>
      <c r="F11" s="21">
        <v>830</v>
      </c>
      <c r="G11" s="55">
        <f aca="true" t="shared" si="1" ref="G11:G36">F11/1.2409/4</f>
        <v>167.2173422515916</v>
      </c>
    </row>
    <row r="12" spans="1:7" ht="15">
      <c r="A12" s="46"/>
      <c r="B12" s="10"/>
      <c r="C12" s="52"/>
      <c r="D12" s="54"/>
      <c r="E12" s="19"/>
      <c r="F12" s="21"/>
      <c r="G12" s="55"/>
    </row>
    <row r="13" spans="1:7" ht="15">
      <c r="A13" s="46"/>
      <c r="B13" s="58" t="s">
        <v>29</v>
      </c>
      <c r="C13" s="52"/>
      <c r="D13" s="54"/>
      <c r="E13" s="19"/>
      <c r="F13" s="21"/>
      <c r="G13" s="55"/>
    </row>
    <row r="14" spans="1:7" ht="15">
      <c r="A14" s="46">
        <v>3</v>
      </c>
      <c r="B14" s="10" t="s">
        <v>60</v>
      </c>
      <c r="C14" s="52">
        <v>1</v>
      </c>
      <c r="D14" s="54">
        <v>89</v>
      </c>
      <c r="E14" s="19">
        <f t="shared" si="0"/>
        <v>22</v>
      </c>
      <c r="F14" s="21">
        <v>111</v>
      </c>
      <c r="G14" s="55">
        <f t="shared" si="1"/>
        <v>22.36280119268273</v>
      </c>
    </row>
    <row r="15" spans="1:7" ht="15">
      <c r="A15" s="46"/>
      <c r="B15" s="59" t="s">
        <v>31</v>
      </c>
      <c r="C15" s="52"/>
      <c r="D15" s="54"/>
      <c r="E15" s="19"/>
      <c r="F15" s="21"/>
      <c r="G15" s="55"/>
    </row>
    <row r="16" spans="1:7" ht="15">
      <c r="A16" s="46">
        <v>4</v>
      </c>
      <c r="B16" s="10" t="s">
        <v>63</v>
      </c>
      <c r="C16" s="52">
        <v>3.201</v>
      </c>
      <c r="D16" s="54">
        <v>287</v>
      </c>
      <c r="E16" s="19">
        <f t="shared" si="0"/>
        <v>69</v>
      </c>
      <c r="F16" s="21">
        <v>356</v>
      </c>
      <c r="G16" s="55">
        <f t="shared" si="1"/>
        <v>71.72213715851399</v>
      </c>
    </row>
    <row r="17" spans="1:7" ht="15">
      <c r="A17" s="46"/>
      <c r="B17" s="59" t="s">
        <v>64</v>
      </c>
      <c r="C17" s="52"/>
      <c r="D17" s="54"/>
      <c r="E17" s="19"/>
      <c r="F17" s="21"/>
      <c r="G17" s="55"/>
    </row>
    <row r="18" spans="1:7" ht="15">
      <c r="A18" s="46">
        <v>5</v>
      </c>
      <c r="B18" s="10" t="s">
        <v>65</v>
      </c>
      <c r="C18" s="52">
        <v>0.739</v>
      </c>
      <c r="D18" s="54">
        <v>66</v>
      </c>
      <c r="E18" s="19">
        <f t="shared" si="0"/>
        <v>16</v>
      </c>
      <c r="F18" s="21">
        <v>82</v>
      </c>
      <c r="G18" s="55">
        <f t="shared" si="1"/>
        <v>16.520267547747604</v>
      </c>
    </row>
    <row r="19" spans="1:7" ht="15">
      <c r="A19" s="46"/>
      <c r="B19" s="59" t="s">
        <v>34</v>
      </c>
      <c r="C19" s="52"/>
      <c r="D19" s="54"/>
      <c r="E19" s="19"/>
      <c r="F19" s="21"/>
      <c r="G19" s="55"/>
    </row>
    <row r="20" spans="1:7" ht="29.25">
      <c r="A20" s="46">
        <v>6</v>
      </c>
      <c r="B20" s="9" t="s">
        <v>66</v>
      </c>
      <c r="C20" s="52">
        <v>3</v>
      </c>
      <c r="D20" s="54">
        <v>268</v>
      </c>
      <c r="E20" s="19">
        <f t="shared" si="0"/>
        <v>65</v>
      </c>
      <c r="F20" s="21">
        <v>333</v>
      </c>
      <c r="G20" s="55">
        <f t="shared" si="1"/>
        <v>67.0884035780482</v>
      </c>
    </row>
    <row r="21" spans="1:7" ht="15">
      <c r="A21" s="46"/>
      <c r="B21" s="59" t="s">
        <v>36</v>
      </c>
      <c r="C21" s="52"/>
      <c r="D21" s="54"/>
      <c r="E21" s="19"/>
      <c r="F21" s="21"/>
      <c r="G21" s="55"/>
    </row>
    <row r="22" spans="1:7" ht="15">
      <c r="A22" s="46">
        <v>7</v>
      </c>
      <c r="B22" s="10" t="s">
        <v>9</v>
      </c>
      <c r="C22" s="52">
        <v>2.134</v>
      </c>
      <c r="D22" s="54">
        <v>191</v>
      </c>
      <c r="E22" s="19">
        <f t="shared" si="0"/>
        <v>46</v>
      </c>
      <c r="F22" s="21">
        <v>237</v>
      </c>
      <c r="G22" s="55">
        <f t="shared" si="1"/>
        <v>47.74760254653881</v>
      </c>
    </row>
    <row r="23" spans="1:7" ht="15">
      <c r="A23" s="46"/>
      <c r="B23" s="59" t="s">
        <v>28</v>
      </c>
      <c r="C23" s="52"/>
      <c r="D23" s="54"/>
      <c r="E23" s="19"/>
      <c r="F23" s="21"/>
      <c r="G23" s="55"/>
    </row>
    <row r="24" spans="1:7" ht="29.25">
      <c r="A24" s="46">
        <v>8</v>
      </c>
      <c r="B24" s="9" t="s">
        <v>68</v>
      </c>
      <c r="C24" s="52">
        <v>3.201</v>
      </c>
      <c r="D24" s="54">
        <v>287</v>
      </c>
      <c r="E24" s="19">
        <f t="shared" si="0"/>
        <v>69</v>
      </c>
      <c r="F24" s="21">
        <v>356</v>
      </c>
      <c r="G24" s="55">
        <f t="shared" si="1"/>
        <v>71.72213715851399</v>
      </c>
    </row>
    <row r="25" spans="1:7" ht="15">
      <c r="A25" s="46"/>
      <c r="B25" s="59" t="s">
        <v>39</v>
      </c>
      <c r="C25" s="52"/>
      <c r="D25" s="54"/>
      <c r="E25" s="19"/>
      <c r="F25" s="21"/>
      <c r="G25" s="55"/>
    </row>
    <row r="26" spans="1:7" ht="15">
      <c r="A26" s="46">
        <v>9</v>
      </c>
      <c r="B26" s="10" t="s">
        <v>67</v>
      </c>
      <c r="C26" s="52">
        <v>3.201</v>
      </c>
      <c r="D26" s="54">
        <v>287</v>
      </c>
      <c r="E26" s="19">
        <f t="shared" si="0"/>
        <v>69</v>
      </c>
      <c r="F26" s="21">
        <v>356</v>
      </c>
      <c r="G26" s="55">
        <f t="shared" si="1"/>
        <v>71.72213715851399</v>
      </c>
    </row>
    <row r="27" spans="1:7" ht="15">
      <c r="A27" s="46"/>
      <c r="B27" s="59" t="s">
        <v>32</v>
      </c>
      <c r="C27" s="52"/>
      <c r="D27" s="54"/>
      <c r="E27" s="19"/>
      <c r="F27" s="21"/>
      <c r="G27" s="55"/>
    </row>
    <row r="28" spans="1:7" ht="15">
      <c r="A28" s="46">
        <v>10</v>
      </c>
      <c r="B28" s="10" t="s">
        <v>4</v>
      </c>
      <c r="C28" s="52">
        <v>1.067</v>
      </c>
      <c r="D28" s="54">
        <v>96</v>
      </c>
      <c r="E28" s="19">
        <f t="shared" si="0"/>
        <v>23</v>
      </c>
      <c r="F28" s="21">
        <v>119</v>
      </c>
      <c r="G28" s="55">
        <f t="shared" si="1"/>
        <v>23.97453461197518</v>
      </c>
    </row>
    <row r="29" spans="1:7" ht="15">
      <c r="A29" s="46"/>
      <c r="B29" s="59" t="s">
        <v>38</v>
      </c>
      <c r="C29" s="52"/>
      <c r="D29" s="54"/>
      <c r="E29" s="19"/>
      <c r="F29" s="21"/>
      <c r="G29" s="55"/>
    </row>
    <row r="30" spans="1:7" ht="15">
      <c r="A30" s="46">
        <v>11</v>
      </c>
      <c r="B30" s="10" t="s">
        <v>11</v>
      </c>
      <c r="C30" s="52">
        <v>1</v>
      </c>
      <c r="D30" s="54">
        <v>89</v>
      </c>
      <c r="E30" s="19">
        <f t="shared" si="0"/>
        <v>22</v>
      </c>
      <c r="F30" s="21">
        <v>111</v>
      </c>
      <c r="G30" s="55">
        <f t="shared" si="1"/>
        <v>22.36280119268273</v>
      </c>
    </row>
    <row r="31" spans="1:7" ht="15">
      <c r="A31" s="46"/>
      <c r="B31" s="59" t="s">
        <v>37</v>
      </c>
      <c r="C31" s="52"/>
      <c r="D31" s="54"/>
      <c r="E31" s="19"/>
      <c r="F31" s="21"/>
      <c r="G31" s="55"/>
    </row>
    <row r="32" spans="1:7" ht="15">
      <c r="A32" s="46">
        <v>12</v>
      </c>
      <c r="B32" s="10" t="s">
        <v>10</v>
      </c>
      <c r="C32" s="52">
        <v>3.34</v>
      </c>
      <c r="D32" s="54">
        <v>299</v>
      </c>
      <c r="E32" s="19">
        <f t="shared" si="0"/>
        <v>72</v>
      </c>
      <c r="F32" s="21">
        <v>371</v>
      </c>
      <c r="G32" s="55">
        <f t="shared" si="1"/>
        <v>74.74413731968733</v>
      </c>
    </row>
    <row r="33" spans="1:7" s="6" customFormat="1" ht="15">
      <c r="A33" s="46"/>
      <c r="B33" s="59" t="s">
        <v>40</v>
      </c>
      <c r="C33" s="52"/>
      <c r="D33" s="54"/>
      <c r="E33" s="19"/>
      <c r="F33" s="21"/>
      <c r="G33" s="55"/>
    </row>
    <row r="34" spans="1:7" ht="15">
      <c r="A34" s="46">
        <v>13</v>
      </c>
      <c r="B34" s="10" t="s">
        <v>13</v>
      </c>
      <c r="C34" s="52">
        <v>0.9</v>
      </c>
      <c r="D34" s="54">
        <v>81</v>
      </c>
      <c r="E34" s="19">
        <f t="shared" si="0"/>
        <v>19</v>
      </c>
      <c r="F34" s="21">
        <v>100</v>
      </c>
      <c r="G34" s="55">
        <f t="shared" si="1"/>
        <v>20.146667741155614</v>
      </c>
    </row>
    <row r="35" spans="1:7" ht="15">
      <c r="A35" s="46"/>
      <c r="B35" s="59" t="s">
        <v>41</v>
      </c>
      <c r="C35" s="52"/>
      <c r="D35" s="54"/>
      <c r="E35" s="19"/>
      <c r="F35" s="21"/>
      <c r="G35" s="55"/>
    </row>
    <row r="36" spans="1:7" ht="15">
      <c r="A36" s="46">
        <v>14</v>
      </c>
      <c r="B36" s="10" t="s">
        <v>14</v>
      </c>
      <c r="C36" s="52">
        <v>0.733</v>
      </c>
      <c r="D36" s="54">
        <v>65</v>
      </c>
      <c r="E36" s="19">
        <f t="shared" si="0"/>
        <v>16</v>
      </c>
      <c r="F36" s="21">
        <v>81</v>
      </c>
      <c r="G36" s="55">
        <f t="shared" si="1"/>
        <v>16.318800870336048</v>
      </c>
    </row>
    <row r="37" spans="1:7" ht="15">
      <c r="A37" s="56"/>
      <c r="B37" s="22" t="s">
        <v>20</v>
      </c>
      <c r="C37" s="18">
        <f>SUM(C10:C36)</f>
        <v>33.985</v>
      </c>
      <c r="D37" s="18">
        <f>SUM(D10:D36)</f>
        <v>3042</v>
      </c>
      <c r="E37" s="18">
        <f>SUM(E10:E36)</f>
        <v>734</v>
      </c>
      <c r="F37" s="18">
        <f>SUM(F10:F36)</f>
        <v>3776</v>
      </c>
      <c r="G37" s="26">
        <f>SUM(G10:G36)</f>
        <v>760.738173906036</v>
      </c>
    </row>
    <row r="38" spans="1:5" ht="15">
      <c r="A38" s="6"/>
      <c r="B38" s="6"/>
      <c r="C38" s="6"/>
      <c r="D38" s="6"/>
      <c r="E38" s="6"/>
    </row>
    <row r="39" ht="15">
      <c r="B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.421875" style="0" customWidth="1"/>
    <col min="2" max="2" width="27.8515625" style="0" customWidth="1"/>
    <col min="3" max="3" width="10.421875" style="0" customWidth="1"/>
    <col min="4" max="4" width="10.28125" style="0" customWidth="1"/>
    <col min="5" max="5" width="8.8515625" style="0" customWidth="1"/>
    <col min="6" max="6" width="10.57421875" style="0" customWidth="1"/>
    <col min="7" max="7" width="12.00390625" style="0" customWidth="1"/>
    <col min="8" max="8" width="9.7109375" style="0" customWidth="1"/>
  </cols>
  <sheetData>
    <row r="1" ht="15">
      <c r="E1" t="s">
        <v>120</v>
      </c>
    </row>
    <row r="4" spans="1:8" ht="14.25" customHeight="1">
      <c r="A4" s="44"/>
      <c r="B4" s="3" t="s">
        <v>81</v>
      </c>
      <c r="C4" s="3"/>
      <c r="D4" s="3"/>
      <c r="E4" s="3"/>
      <c r="F4" s="3"/>
      <c r="G4" s="3"/>
      <c r="H4" s="45"/>
    </row>
    <row r="5" spans="1:8" ht="14.25" customHeight="1">
      <c r="A5" s="45"/>
      <c r="B5" s="3" t="s">
        <v>82</v>
      </c>
      <c r="C5" s="3"/>
      <c r="D5" s="3"/>
      <c r="E5" s="3"/>
      <c r="F5" s="3"/>
      <c r="G5" s="45"/>
      <c r="H5" s="45"/>
    </row>
    <row r="6" spans="1:8" ht="15">
      <c r="A6" s="45"/>
      <c r="B6" s="3" t="s">
        <v>83</v>
      </c>
      <c r="C6" s="3"/>
      <c r="D6" s="3"/>
      <c r="E6" s="3"/>
      <c r="F6" s="3"/>
      <c r="G6" s="45"/>
      <c r="H6" s="45"/>
    </row>
    <row r="7" spans="1:8" ht="15">
      <c r="A7" s="45"/>
      <c r="B7" s="45"/>
      <c r="C7" s="45"/>
      <c r="D7" s="45"/>
      <c r="E7" s="45"/>
      <c r="F7" s="45"/>
      <c r="G7" s="45"/>
      <c r="H7" s="45"/>
    </row>
    <row r="8" spans="1:8" ht="75.75" customHeight="1">
      <c r="A8" s="60" t="s">
        <v>24</v>
      </c>
      <c r="B8" s="49" t="s">
        <v>23</v>
      </c>
      <c r="C8" s="49" t="s">
        <v>87</v>
      </c>
      <c r="D8" s="49" t="s">
        <v>88</v>
      </c>
      <c r="E8" s="49" t="s">
        <v>22</v>
      </c>
      <c r="F8" s="49" t="s">
        <v>21</v>
      </c>
      <c r="G8" s="61" t="s">
        <v>73</v>
      </c>
      <c r="H8" s="60" t="s">
        <v>74</v>
      </c>
    </row>
    <row r="9" spans="1:8" ht="15">
      <c r="A9" s="52"/>
      <c r="B9" s="1" t="s">
        <v>25</v>
      </c>
      <c r="C9" s="1"/>
      <c r="D9" s="1"/>
      <c r="E9" s="1"/>
      <c r="F9" s="52"/>
      <c r="G9" s="1"/>
      <c r="H9" s="52"/>
    </row>
    <row r="10" spans="1:8" ht="15">
      <c r="A10" s="62" t="s">
        <v>15</v>
      </c>
      <c r="B10" s="52" t="s">
        <v>0</v>
      </c>
      <c r="C10" s="52">
        <v>268</v>
      </c>
      <c r="D10" s="63">
        <v>338</v>
      </c>
      <c r="E10" s="52">
        <v>74482</v>
      </c>
      <c r="F10" s="54">
        <f>G10-E10</f>
        <v>17943</v>
      </c>
      <c r="G10" s="1">
        <v>92425</v>
      </c>
      <c r="H10" s="54">
        <f>G10/4/1.2409</f>
        <v>18620.557659763075</v>
      </c>
    </row>
    <row r="11" spans="1:8" ht="15">
      <c r="A11" s="62" t="s">
        <v>16</v>
      </c>
      <c r="B11" s="52" t="s">
        <v>1</v>
      </c>
      <c r="C11" s="52">
        <v>690</v>
      </c>
      <c r="D11" s="63">
        <v>664</v>
      </c>
      <c r="E11" s="52">
        <v>144281</v>
      </c>
      <c r="F11" s="54">
        <f aca="true" t="shared" si="0" ref="F11:F42">G11-E11</f>
        <v>34757</v>
      </c>
      <c r="G11" s="1">
        <v>179038</v>
      </c>
      <c r="H11" s="54">
        <f aca="true" t="shared" si="1" ref="H11:H42">G11/4/1.2409</f>
        <v>36070.19099041019</v>
      </c>
    </row>
    <row r="12" spans="1:8" ht="15">
      <c r="A12" s="62" t="s">
        <v>17</v>
      </c>
      <c r="B12" s="52" t="s">
        <v>27</v>
      </c>
      <c r="C12" s="52">
        <v>314</v>
      </c>
      <c r="D12" s="63">
        <v>310</v>
      </c>
      <c r="E12" s="52">
        <v>67713</v>
      </c>
      <c r="F12" s="54">
        <f t="shared" si="0"/>
        <v>16312</v>
      </c>
      <c r="G12" s="1">
        <v>84025</v>
      </c>
      <c r="H12" s="54">
        <f t="shared" si="1"/>
        <v>16928.237569506004</v>
      </c>
    </row>
    <row r="13" spans="1:8" ht="30">
      <c r="A13" s="62" t="s">
        <v>18</v>
      </c>
      <c r="B13" s="60" t="s">
        <v>26</v>
      </c>
      <c r="C13" s="60">
        <v>98</v>
      </c>
      <c r="D13" s="63">
        <v>97</v>
      </c>
      <c r="E13" s="60">
        <v>14087</v>
      </c>
      <c r="F13" s="54">
        <f t="shared" si="0"/>
        <v>3393</v>
      </c>
      <c r="G13" s="1">
        <v>17480</v>
      </c>
      <c r="H13" s="54">
        <f t="shared" si="1"/>
        <v>3521.6375211540017</v>
      </c>
    </row>
    <row r="14" spans="1:8" ht="15">
      <c r="A14" s="62"/>
      <c r="B14" s="60"/>
      <c r="C14" s="60"/>
      <c r="D14" s="63"/>
      <c r="E14" s="60"/>
      <c r="F14" s="54"/>
      <c r="G14" s="1"/>
      <c r="H14" s="54"/>
    </row>
    <row r="15" spans="1:8" ht="15">
      <c r="A15" s="62"/>
      <c r="B15" s="1" t="s">
        <v>28</v>
      </c>
      <c r="C15" s="52"/>
      <c r="D15" s="63"/>
      <c r="E15" s="1"/>
      <c r="F15" s="54"/>
      <c r="G15" s="1"/>
      <c r="H15" s="54"/>
    </row>
    <row r="16" spans="1:8" ht="15">
      <c r="A16" s="62" t="s">
        <v>19</v>
      </c>
      <c r="B16" s="52" t="s">
        <v>70</v>
      </c>
      <c r="C16" s="52">
        <v>175</v>
      </c>
      <c r="D16" s="63">
        <v>164</v>
      </c>
      <c r="E16" s="52">
        <v>36264</v>
      </c>
      <c r="F16" s="54">
        <f t="shared" si="0"/>
        <v>8736</v>
      </c>
      <c r="G16" s="1">
        <v>45000</v>
      </c>
      <c r="H16" s="54">
        <f t="shared" si="1"/>
        <v>9066.000483520027</v>
      </c>
    </row>
    <row r="17" spans="1:8" ht="15">
      <c r="A17" s="62"/>
      <c r="B17" s="1" t="s">
        <v>30</v>
      </c>
      <c r="C17" s="52"/>
      <c r="D17" s="63"/>
      <c r="E17" s="1"/>
      <c r="F17" s="54"/>
      <c r="G17" s="1"/>
      <c r="H17" s="54"/>
    </row>
    <row r="18" spans="1:8" ht="15">
      <c r="A18" s="62" t="s">
        <v>42</v>
      </c>
      <c r="B18" s="52" t="s">
        <v>2</v>
      </c>
      <c r="C18" s="52">
        <v>88</v>
      </c>
      <c r="D18" s="63">
        <v>89</v>
      </c>
      <c r="E18" s="52">
        <v>20851</v>
      </c>
      <c r="F18" s="54">
        <f t="shared" si="0"/>
        <v>5023</v>
      </c>
      <c r="G18" s="1">
        <v>25874</v>
      </c>
      <c r="H18" s="54">
        <f t="shared" si="1"/>
        <v>5212.748811346603</v>
      </c>
    </row>
    <row r="19" spans="1:8" ht="15">
      <c r="A19" s="62"/>
      <c r="B19" s="1" t="s">
        <v>31</v>
      </c>
      <c r="C19" s="52"/>
      <c r="D19" s="63"/>
      <c r="E19" s="1"/>
      <c r="F19" s="54"/>
      <c r="G19" s="1"/>
      <c r="H19" s="54"/>
    </row>
    <row r="20" spans="1:8" ht="15">
      <c r="A20" s="62" t="s">
        <v>43</v>
      </c>
      <c r="B20" s="52" t="s">
        <v>3</v>
      </c>
      <c r="C20" s="52">
        <v>79</v>
      </c>
      <c r="D20" s="63">
        <v>79</v>
      </c>
      <c r="E20" s="52">
        <v>17927</v>
      </c>
      <c r="F20" s="54">
        <f t="shared" si="0"/>
        <v>4318</v>
      </c>
      <c r="G20" s="1">
        <v>22245</v>
      </c>
      <c r="H20" s="54">
        <f t="shared" si="1"/>
        <v>4481.626239020066</v>
      </c>
    </row>
    <row r="21" spans="1:8" ht="15">
      <c r="A21" s="62"/>
      <c r="B21" s="1" t="s">
        <v>32</v>
      </c>
      <c r="C21" s="52"/>
      <c r="D21" s="63"/>
      <c r="E21" s="1"/>
      <c r="F21" s="54"/>
      <c r="G21" s="1"/>
      <c r="H21" s="54"/>
    </row>
    <row r="22" spans="1:8" ht="15">
      <c r="A22" s="62" t="s">
        <v>44</v>
      </c>
      <c r="B22" s="52" t="s">
        <v>4</v>
      </c>
      <c r="C22" s="52">
        <v>52</v>
      </c>
      <c r="D22" s="63">
        <v>52</v>
      </c>
      <c r="E22" s="52">
        <v>12376</v>
      </c>
      <c r="F22" s="54">
        <f t="shared" si="0"/>
        <v>2981</v>
      </c>
      <c r="G22" s="1">
        <v>15357</v>
      </c>
      <c r="H22" s="54">
        <f t="shared" si="1"/>
        <v>3093.9237650092678</v>
      </c>
    </row>
    <row r="23" spans="1:8" ht="15">
      <c r="A23" s="62"/>
      <c r="B23" s="1" t="s">
        <v>33</v>
      </c>
      <c r="C23" s="52"/>
      <c r="D23" s="63"/>
      <c r="E23" s="1"/>
      <c r="F23" s="54"/>
      <c r="G23" s="1"/>
      <c r="H23" s="54"/>
    </row>
    <row r="24" spans="1:8" ht="15">
      <c r="A24" s="62" t="s">
        <v>45</v>
      </c>
      <c r="B24" s="52" t="s">
        <v>5</v>
      </c>
      <c r="C24" s="52">
        <v>87</v>
      </c>
      <c r="D24" s="63">
        <v>88</v>
      </c>
      <c r="E24" s="52">
        <v>20636</v>
      </c>
      <c r="F24" s="54">
        <f t="shared" si="0"/>
        <v>4971</v>
      </c>
      <c r="G24" s="1">
        <v>25607</v>
      </c>
      <c r="H24" s="54">
        <f t="shared" si="1"/>
        <v>5158.957208477718</v>
      </c>
    </row>
    <row r="25" spans="1:8" ht="15">
      <c r="A25" s="62"/>
      <c r="B25" s="1" t="s">
        <v>34</v>
      </c>
      <c r="C25" s="52"/>
      <c r="D25" s="63"/>
      <c r="E25" s="1"/>
      <c r="F25" s="54"/>
      <c r="G25" s="1"/>
      <c r="H25" s="54"/>
    </row>
    <row r="26" spans="1:8" ht="15">
      <c r="A26" s="62" t="s">
        <v>46</v>
      </c>
      <c r="B26" s="52" t="s">
        <v>6</v>
      </c>
      <c r="C26" s="52">
        <v>142</v>
      </c>
      <c r="D26" s="63">
        <v>137</v>
      </c>
      <c r="E26" s="52">
        <v>31926</v>
      </c>
      <c r="F26" s="54">
        <f t="shared" si="0"/>
        <v>7691</v>
      </c>
      <c r="G26" s="1">
        <v>39617</v>
      </c>
      <c r="H26" s="54">
        <f t="shared" si="1"/>
        <v>7981.505359013619</v>
      </c>
    </row>
    <row r="27" spans="1:8" ht="15">
      <c r="A27" s="62"/>
      <c r="B27" s="1" t="s">
        <v>29</v>
      </c>
      <c r="C27" s="52"/>
      <c r="D27" s="63"/>
      <c r="E27" s="1"/>
      <c r="F27" s="54"/>
      <c r="G27" s="1"/>
      <c r="H27" s="54"/>
    </row>
    <row r="28" spans="1:8" ht="15">
      <c r="A28" s="62" t="s">
        <v>47</v>
      </c>
      <c r="B28" s="52" t="s">
        <v>7</v>
      </c>
      <c r="C28" s="52">
        <v>84</v>
      </c>
      <c r="D28" s="63">
        <v>89</v>
      </c>
      <c r="E28" s="52">
        <v>20899</v>
      </c>
      <c r="F28" s="54">
        <f t="shared" si="0"/>
        <v>5035</v>
      </c>
      <c r="G28" s="1">
        <v>25934</v>
      </c>
      <c r="H28" s="54">
        <f t="shared" si="1"/>
        <v>5224.8368119912975</v>
      </c>
    </row>
    <row r="29" spans="1:8" ht="15">
      <c r="A29" s="62"/>
      <c r="B29" s="1" t="s">
        <v>35</v>
      </c>
      <c r="C29" s="52"/>
      <c r="D29" s="63"/>
      <c r="E29" s="1"/>
      <c r="F29" s="54"/>
      <c r="G29" s="1"/>
      <c r="H29" s="54"/>
    </row>
    <row r="30" spans="1:8" ht="15">
      <c r="A30" s="62" t="s">
        <v>48</v>
      </c>
      <c r="B30" s="52" t="s">
        <v>8</v>
      </c>
      <c r="C30" s="52">
        <v>47</v>
      </c>
      <c r="D30" s="63">
        <v>53</v>
      </c>
      <c r="E30" s="52">
        <v>12431</v>
      </c>
      <c r="F30" s="54">
        <f t="shared" si="0"/>
        <v>2995</v>
      </c>
      <c r="G30" s="1">
        <v>15426</v>
      </c>
      <c r="H30" s="54">
        <f t="shared" si="1"/>
        <v>3107.824965750665</v>
      </c>
    </row>
    <row r="31" spans="1:8" ht="15">
      <c r="A31" s="62"/>
      <c r="B31" s="1" t="s">
        <v>36</v>
      </c>
      <c r="C31" s="52"/>
      <c r="D31" s="63"/>
      <c r="E31" s="1"/>
      <c r="F31" s="54"/>
      <c r="G31" s="1"/>
      <c r="H31" s="54"/>
    </row>
    <row r="32" spans="1:8" ht="15">
      <c r="A32" s="62" t="s">
        <v>49</v>
      </c>
      <c r="B32" s="52" t="s">
        <v>9</v>
      </c>
      <c r="C32" s="52">
        <v>78</v>
      </c>
      <c r="D32" s="63">
        <v>85</v>
      </c>
      <c r="E32" s="52">
        <v>19840</v>
      </c>
      <c r="F32" s="54">
        <f t="shared" si="0"/>
        <v>4780</v>
      </c>
      <c r="G32" s="1">
        <v>24620</v>
      </c>
      <c r="H32" s="54">
        <f t="shared" si="1"/>
        <v>4960.1095978725125</v>
      </c>
    </row>
    <row r="33" spans="1:8" ht="15">
      <c r="A33" s="62"/>
      <c r="B33" s="1" t="s">
        <v>37</v>
      </c>
      <c r="C33" s="52"/>
      <c r="D33" s="63"/>
      <c r="E33" s="1"/>
      <c r="F33" s="54"/>
      <c r="G33" s="1"/>
      <c r="H33" s="54"/>
    </row>
    <row r="34" spans="1:8" ht="15">
      <c r="A34" s="62" t="s">
        <v>50</v>
      </c>
      <c r="B34" s="52" t="s">
        <v>10</v>
      </c>
      <c r="C34" s="52">
        <v>43</v>
      </c>
      <c r="D34" s="63">
        <v>43</v>
      </c>
      <c r="E34" s="52">
        <v>10326</v>
      </c>
      <c r="F34" s="54">
        <f t="shared" si="0"/>
        <v>2488</v>
      </c>
      <c r="G34" s="1">
        <v>12814</v>
      </c>
      <c r="H34" s="54">
        <f t="shared" si="1"/>
        <v>2581.5940043516803</v>
      </c>
    </row>
    <row r="35" spans="1:8" ht="15">
      <c r="A35" s="62"/>
      <c r="B35" s="1" t="s">
        <v>38</v>
      </c>
      <c r="C35" s="52"/>
      <c r="D35" s="63"/>
      <c r="E35" s="1"/>
      <c r="F35" s="54"/>
      <c r="G35" s="1"/>
      <c r="H35" s="54"/>
    </row>
    <row r="36" spans="1:8" ht="15">
      <c r="A36" s="62" t="s">
        <v>51</v>
      </c>
      <c r="B36" s="52" t="s">
        <v>11</v>
      </c>
      <c r="C36" s="52">
        <v>42</v>
      </c>
      <c r="D36" s="63">
        <v>42</v>
      </c>
      <c r="E36" s="52">
        <v>10045</v>
      </c>
      <c r="F36" s="54">
        <f t="shared" si="0"/>
        <v>2420</v>
      </c>
      <c r="G36" s="1">
        <v>12465</v>
      </c>
      <c r="H36" s="54">
        <f t="shared" si="1"/>
        <v>2511.2821339350476</v>
      </c>
    </row>
    <row r="37" spans="1:8" ht="15">
      <c r="A37" s="62"/>
      <c r="B37" s="1" t="s">
        <v>39</v>
      </c>
      <c r="C37" s="52"/>
      <c r="D37" s="63"/>
      <c r="E37" s="1"/>
      <c r="F37" s="54"/>
      <c r="G37" s="1"/>
      <c r="H37" s="54"/>
    </row>
    <row r="38" spans="1:8" ht="15">
      <c r="A38" s="62" t="s">
        <v>52</v>
      </c>
      <c r="B38" s="52" t="s">
        <v>12</v>
      </c>
      <c r="C38" s="52">
        <v>95</v>
      </c>
      <c r="D38" s="63">
        <v>99</v>
      </c>
      <c r="E38" s="52">
        <v>23199</v>
      </c>
      <c r="F38" s="54">
        <f t="shared" si="0"/>
        <v>5589</v>
      </c>
      <c r="G38" s="1">
        <v>28788</v>
      </c>
      <c r="H38" s="54">
        <f t="shared" si="1"/>
        <v>5799.822709323878</v>
      </c>
    </row>
    <row r="39" spans="1:8" ht="15">
      <c r="A39" s="62"/>
      <c r="B39" s="1" t="s">
        <v>40</v>
      </c>
      <c r="C39" s="52"/>
      <c r="D39" s="63"/>
      <c r="E39" s="1"/>
      <c r="F39" s="54"/>
      <c r="G39" s="1"/>
      <c r="H39" s="54"/>
    </row>
    <row r="40" spans="1:8" ht="15">
      <c r="A40" s="62" t="s">
        <v>53</v>
      </c>
      <c r="B40" s="52" t="s">
        <v>13</v>
      </c>
      <c r="C40" s="52">
        <v>47</v>
      </c>
      <c r="D40" s="63">
        <v>50</v>
      </c>
      <c r="E40" s="52">
        <v>11910</v>
      </c>
      <c r="F40" s="54">
        <f t="shared" si="0"/>
        <v>2869</v>
      </c>
      <c r="G40" s="1">
        <v>14779</v>
      </c>
      <c r="H40" s="54">
        <f t="shared" si="1"/>
        <v>2977.4760254653884</v>
      </c>
    </row>
    <row r="41" spans="1:8" ht="15">
      <c r="A41" s="62"/>
      <c r="B41" s="1" t="s">
        <v>41</v>
      </c>
      <c r="C41" s="52"/>
      <c r="D41" s="63"/>
      <c r="E41" s="1"/>
      <c r="F41" s="54"/>
      <c r="G41" s="1"/>
      <c r="H41" s="54"/>
    </row>
    <row r="42" spans="1:8" ht="15">
      <c r="A42" s="62" t="s">
        <v>54</v>
      </c>
      <c r="B42" s="52" t="s">
        <v>14</v>
      </c>
      <c r="C42" s="52">
        <v>54</v>
      </c>
      <c r="D42" s="63">
        <v>56</v>
      </c>
      <c r="E42" s="52">
        <v>13308</v>
      </c>
      <c r="F42" s="54">
        <f t="shared" si="0"/>
        <v>3206</v>
      </c>
      <c r="G42" s="1">
        <v>16514</v>
      </c>
      <c r="H42" s="54">
        <f t="shared" si="1"/>
        <v>3327.020710774438</v>
      </c>
    </row>
    <row r="43" spans="1:8" s="3" customFormat="1" ht="15">
      <c r="A43" s="1"/>
      <c r="B43" s="1" t="s">
        <v>20</v>
      </c>
      <c r="C43" s="21">
        <f aca="true" t="shared" si="2" ref="C43:H43">SUM(C10:C42)</f>
        <v>2483</v>
      </c>
      <c r="D43" s="21">
        <f t="shared" si="2"/>
        <v>2535</v>
      </c>
      <c r="E43" s="21">
        <f t="shared" si="2"/>
        <v>562501</v>
      </c>
      <c r="F43" s="21">
        <f t="shared" si="2"/>
        <v>135507</v>
      </c>
      <c r="G43" s="21">
        <f t="shared" si="2"/>
        <v>698008</v>
      </c>
      <c r="H43" s="21">
        <f t="shared" si="2"/>
        <v>140625.35256668547</v>
      </c>
    </row>
    <row r="44" spans="1:7" s="2" customFormat="1" ht="15">
      <c r="A44" s="2" t="s">
        <v>119</v>
      </c>
      <c r="B44" s="17"/>
      <c r="G44" s="7"/>
    </row>
    <row r="45" spans="2:7" s="2" customFormat="1" ht="15">
      <c r="B45"/>
      <c r="G45" s="7"/>
    </row>
    <row r="46" spans="6:7" ht="15">
      <c r="F46" s="2"/>
      <c r="G46" s="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3.7109375" style="0" customWidth="1"/>
    <col min="2" max="2" width="27.7109375" style="0" customWidth="1"/>
    <col min="4" max="4" width="8.421875" style="0" bestFit="1" customWidth="1"/>
    <col min="5" max="6" width="9.421875" style="0" bestFit="1" customWidth="1"/>
    <col min="9" max="9" width="8.421875" style="0" bestFit="1" customWidth="1"/>
    <col min="12" max="12" width="9.57421875" style="0" customWidth="1"/>
    <col min="13" max="13" width="8.140625" style="0" bestFit="1" customWidth="1"/>
    <col min="14" max="16" width="8.140625" style="0" customWidth="1"/>
    <col min="17" max="17" width="9.57421875" style="0" customWidth="1"/>
  </cols>
  <sheetData>
    <row r="1" ht="15">
      <c r="F1" t="s">
        <v>120</v>
      </c>
    </row>
    <row r="2" spans="1:17" ht="15">
      <c r="A2" s="44"/>
      <c r="B2" s="27" t="s">
        <v>81</v>
      </c>
      <c r="C2" s="27"/>
      <c r="D2" s="27"/>
      <c r="E2" s="27"/>
      <c r="F2" s="27"/>
      <c r="G2" s="27"/>
      <c r="H2" s="24"/>
      <c r="I2" s="24"/>
      <c r="J2" s="24"/>
      <c r="K2" s="24"/>
      <c r="L2" s="45"/>
      <c r="M2" s="45"/>
      <c r="N2" s="45"/>
      <c r="O2" s="45"/>
      <c r="P2" s="45"/>
      <c r="Q2" s="45"/>
    </row>
    <row r="3" spans="1:17" ht="15">
      <c r="A3" s="45"/>
      <c r="B3" s="27" t="s">
        <v>93</v>
      </c>
      <c r="C3" s="27"/>
      <c r="D3" s="27"/>
      <c r="E3" s="27"/>
      <c r="F3" s="27"/>
      <c r="G3" s="27"/>
      <c r="H3" s="24"/>
      <c r="I3" s="24"/>
      <c r="J3" s="24"/>
      <c r="K3" s="45"/>
      <c r="L3" s="45"/>
      <c r="M3" s="45"/>
      <c r="N3" s="45"/>
      <c r="O3" s="45"/>
      <c r="P3" s="45"/>
      <c r="Q3" s="45"/>
    </row>
    <row r="4" spans="1:17" ht="15">
      <c r="A4" s="45"/>
      <c r="B4" s="27" t="s">
        <v>75</v>
      </c>
      <c r="C4" s="27"/>
      <c r="D4" s="27"/>
      <c r="E4" s="27"/>
      <c r="F4" s="27"/>
      <c r="G4" s="27"/>
      <c r="H4" s="24"/>
      <c r="I4" s="24"/>
      <c r="J4" s="24"/>
      <c r="K4" s="45"/>
      <c r="L4" s="45"/>
      <c r="M4" s="45"/>
      <c r="N4" s="45"/>
      <c r="O4" s="45"/>
      <c r="P4" s="45"/>
      <c r="Q4" s="45"/>
    </row>
    <row r="5" spans="1:17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">
      <c r="A6" s="136" t="s">
        <v>57</v>
      </c>
      <c r="B6" s="138" t="s">
        <v>23</v>
      </c>
      <c r="C6" s="65" t="s">
        <v>94</v>
      </c>
      <c r="D6" s="66"/>
      <c r="E6" s="66"/>
      <c r="F6" s="66"/>
      <c r="G6" s="67"/>
      <c r="H6" s="65" t="s">
        <v>95</v>
      </c>
      <c r="I6" s="66"/>
      <c r="J6" s="66"/>
      <c r="K6" s="66"/>
      <c r="L6" s="67"/>
      <c r="M6" s="65" t="s">
        <v>96</v>
      </c>
      <c r="N6" s="66"/>
      <c r="O6" s="66"/>
      <c r="P6" s="66"/>
      <c r="Q6" s="67"/>
    </row>
    <row r="7" spans="1:17" ht="54" customHeight="1">
      <c r="A7" s="137"/>
      <c r="B7" s="139"/>
      <c r="C7" s="68" t="s">
        <v>97</v>
      </c>
      <c r="D7" s="13" t="s">
        <v>22</v>
      </c>
      <c r="E7" s="47" t="s">
        <v>21</v>
      </c>
      <c r="F7" s="20" t="s">
        <v>71</v>
      </c>
      <c r="G7" s="69" t="s">
        <v>98</v>
      </c>
      <c r="H7" s="68" t="s">
        <v>99</v>
      </c>
      <c r="I7" s="13" t="s">
        <v>22</v>
      </c>
      <c r="J7" s="47" t="s">
        <v>21</v>
      </c>
      <c r="K7" s="20" t="s">
        <v>71</v>
      </c>
      <c r="L7" s="69" t="s">
        <v>98</v>
      </c>
      <c r="M7" s="68" t="s">
        <v>100</v>
      </c>
      <c r="N7" s="13" t="s">
        <v>22</v>
      </c>
      <c r="O7" s="47" t="s">
        <v>21</v>
      </c>
      <c r="P7" s="20" t="s">
        <v>71</v>
      </c>
      <c r="Q7" s="69" t="s">
        <v>98</v>
      </c>
    </row>
    <row r="8" spans="1:17" s="28" customFormat="1" ht="12.75" customHeight="1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1">
        <v>7</v>
      </c>
      <c r="H8" s="70">
        <v>8</v>
      </c>
      <c r="I8" s="70">
        <v>9</v>
      </c>
      <c r="J8" s="70">
        <v>10</v>
      </c>
      <c r="K8" s="70">
        <v>11</v>
      </c>
      <c r="L8" s="71">
        <v>12</v>
      </c>
      <c r="M8" s="70">
        <v>13</v>
      </c>
      <c r="N8" s="70">
        <v>14</v>
      </c>
      <c r="O8" s="70">
        <v>15</v>
      </c>
      <c r="P8" s="70">
        <v>16</v>
      </c>
      <c r="Q8" s="71">
        <v>17</v>
      </c>
    </row>
    <row r="9" spans="1:17" s="29" customFormat="1" ht="15">
      <c r="A9" s="72"/>
      <c r="B9" s="72"/>
      <c r="C9" s="73"/>
      <c r="D9" s="73"/>
      <c r="E9" s="73"/>
      <c r="F9" s="73"/>
      <c r="G9" s="74"/>
      <c r="H9" s="73"/>
      <c r="I9" s="73"/>
      <c r="J9" s="73"/>
      <c r="K9" s="73"/>
      <c r="L9" s="74"/>
      <c r="M9" s="73"/>
      <c r="N9" s="73"/>
      <c r="O9" s="73"/>
      <c r="P9" s="73"/>
      <c r="Q9" s="74"/>
    </row>
    <row r="10" spans="1:17" s="29" customFormat="1" ht="15">
      <c r="A10" s="72"/>
      <c r="B10" s="1" t="s">
        <v>25</v>
      </c>
      <c r="C10" s="73"/>
      <c r="D10" s="73"/>
      <c r="E10" s="73"/>
      <c r="F10" s="73"/>
      <c r="G10" s="74"/>
      <c r="H10" s="73"/>
      <c r="I10" s="73"/>
      <c r="J10" s="73"/>
      <c r="K10" s="73"/>
      <c r="L10" s="74"/>
      <c r="M10" s="73"/>
      <c r="N10" s="73"/>
      <c r="O10" s="73"/>
      <c r="P10" s="73"/>
      <c r="Q10" s="74"/>
    </row>
    <row r="11" spans="1:17" ht="15">
      <c r="A11" s="87" t="s">
        <v>15</v>
      </c>
      <c r="B11" s="11" t="s">
        <v>0</v>
      </c>
      <c r="C11" s="75">
        <v>20.5</v>
      </c>
      <c r="D11" s="76">
        <v>1837</v>
      </c>
      <c r="E11" s="76">
        <f>F11-D11</f>
        <v>442</v>
      </c>
      <c r="F11" s="58">
        <v>2279</v>
      </c>
      <c r="G11" s="77">
        <f>F11/4/1.2409</f>
        <v>459.1425578209365</v>
      </c>
      <c r="H11" s="75">
        <v>8</v>
      </c>
      <c r="I11" s="76">
        <v>1792</v>
      </c>
      <c r="J11" s="76">
        <f>K11-I11</f>
        <v>432</v>
      </c>
      <c r="K11" s="78">
        <v>2224</v>
      </c>
      <c r="L11" s="77">
        <f>K11/4/1.2409</f>
        <v>448.0618905633009</v>
      </c>
      <c r="M11" s="75">
        <v>3.8</v>
      </c>
      <c r="N11" s="76">
        <v>1062</v>
      </c>
      <c r="O11" s="76">
        <f>P11-N11</f>
        <v>256</v>
      </c>
      <c r="P11" s="78">
        <v>1318</v>
      </c>
      <c r="Q11" s="77">
        <f>P11/4/1.2409</f>
        <v>265.533080828431</v>
      </c>
    </row>
    <row r="12" spans="1:17" ht="15">
      <c r="A12" s="87" t="s">
        <v>16</v>
      </c>
      <c r="B12" s="11" t="s">
        <v>1</v>
      </c>
      <c r="C12" s="75">
        <v>80.517</v>
      </c>
      <c r="D12" s="76">
        <v>7214</v>
      </c>
      <c r="E12" s="76">
        <f aca="true" t="shared" si="0" ref="E12:E42">F12-D12</f>
        <v>1738</v>
      </c>
      <c r="F12" s="58">
        <v>8952</v>
      </c>
      <c r="G12" s="77">
        <f aca="true" t="shared" si="1" ref="G12:G42">F12/4/1.2409</f>
        <v>1803.5296961882507</v>
      </c>
      <c r="H12" s="75">
        <v>5.805</v>
      </c>
      <c r="I12" s="76">
        <v>1301</v>
      </c>
      <c r="J12" s="76">
        <v>313</v>
      </c>
      <c r="K12" s="78">
        <v>1614</v>
      </c>
      <c r="L12" s="77">
        <f aca="true" t="shared" si="2" ref="L12:L30">K12/4/1.2409</f>
        <v>325.1672173422516</v>
      </c>
      <c r="M12" s="75"/>
      <c r="N12" s="75"/>
      <c r="O12" s="75"/>
      <c r="P12" s="78"/>
      <c r="Q12" s="77"/>
    </row>
    <row r="13" spans="1:17" ht="15">
      <c r="A13" s="87" t="s">
        <v>17</v>
      </c>
      <c r="B13" s="11" t="s">
        <v>101</v>
      </c>
      <c r="C13" s="75">
        <v>21.57</v>
      </c>
      <c r="D13" s="76">
        <v>1933</v>
      </c>
      <c r="E13" s="76">
        <f t="shared" si="0"/>
        <v>465</v>
      </c>
      <c r="F13" s="58">
        <v>2398</v>
      </c>
      <c r="G13" s="77">
        <f t="shared" si="1"/>
        <v>483.11709243291165</v>
      </c>
      <c r="H13" s="75"/>
      <c r="I13" s="75"/>
      <c r="J13" s="76"/>
      <c r="K13" s="78"/>
      <c r="L13" s="77"/>
      <c r="M13" s="75"/>
      <c r="N13" s="75"/>
      <c r="O13" s="75"/>
      <c r="P13" s="78"/>
      <c r="Q13" s="77"/>
    </row>
    <row r="14" spans="1:17" ht="15">
      <c r="A14" s="87" t="s">
        <v>18</v>
      </c>
      <c r="B14" s="11" t="s">
        <v>26</v>
      </c>
      <c r="C14" s="75">
        <v>6.3</v>
      </c>
      <c r="D14" s="76">
        <v>564</v>
      </c>
      <c r="E14" s="76">
        <f>F14-D14</f>
        <v>136</v>
      </c>
      <c r="F14" s="58">
        <v>700</v>
      </c>
      <c r="G14" s="77">
        <f t="shared" si="1"/>
        <v>141.02667418808932</v>
      </c>
      <c r="H14" s="75">
        <v>0.28</v>
      </c>
      <c r="I14" s="76">
        <v>63</v>
      </c>
      <c r="J14" s="76">
        <f>K14-I14</f>
        <v>15</v>
      </c>
      <c r="K14" s="78">
        <v>78</v>
      </c>
      <c r="L14" s="77">
        <f t="shared" si="2"/>
        <v>15.71440083810138</v>
      </c>
      <c r="M14" s="75"/>
      <c r="N14" s="75"/>
      <c r="O14" s="75"/>
      <c r="P14" s="78"/>
      <c r="Q14" s="77"/>
    </row>
    <row r="15" spans="1:17" ht="15">
      <c r="A15" s="87"/>
      <c r="B15" s="1" t="s">
        <v>28</v>
      </c>
      <c r="C15" s="75"/>
      <c r="D15" s="76"/>
      <c r="E15" s="76"/>
      <c r="F15" s="58"/>
      <c r="G15" s="77"/>
      <c r="H15" s="75"/>
      <c r="I15" s="75"/>
      <c r="J15" s="76"/>
      <c r="K15" s="78"/>
      <c r="L15" s="77"/>
      <c r="M15" s="75"/>
      <c r="N15" s="75"/>
      <c r="O15" s="75"/>
      <c r="P15" s="78"/>
      <c r="Q15" s="77"/>
    </row>
    <row r="16" spans="1:17" ht="15">
      <c r="A16" s="87" t="s">
        <v>19</v>
      </c>
      <c r="B16" s="11" t="s">
        <v>70</v>
      </c>
      <c r="C16" s="75">
        <v>19.889</v>
      </c>
      <c r="D16" s="76">
        <v>1782</v>
      </c>
      <c r="E16" s="76">
        <f t="shared" si="0"/>
        <v>429</v>
      </c>
      <c r="F16" s="58">
        <v>2211</v>
      </c>
      <c r="G16" s="77">
        <f t="shared" si="1"/>
        <v>445.44282375695065</v>
      </c>
      <c r="H16" s="75"/>
      <c r="I16" s="75"/>
      <c r="J16" s="76"/>
      <c r="K16" s="78"/>
      <c r="L16" s="77"/>
      <c r="M16" s="75"/>
      <c r="N16" s="75"/>
      <c r="O16" s="75"/>
      <c r="P16" s="78"/>
      <c r="Q16" s="77"/>
    </row>
    <row r="17" spans="1:17" ht="15">
      <c r="A17" s="87"/>
      <c r="B17" s="1" t="s">
        <v>30</v>
      </c>
      <c r="C17" s="75"/>
      <c r="D17" s="76"/>
      <c r="E17" s="76"/>
      <c r="F17" s="58"/>
      <c r="G17" s="77"/>
      <c r="H17" s="75"/>
      <c r="I17" s="75"/>
      <c r="J17" s="76"/>
      <c r="K17" s="78"/>
      <c r="L17" s="77"/>
      <c r="M17" s="75"/>
      <c r="N17" s="75"/>
      <c r="O17" s="75"/>
      <c r="P17" s="78"/>
      <c r="Q17" s="77"/>
    </row>
    <row r="18" spans="1:17" ht="15">
      <c r="A18" s="87" t="s">
        <v>42</v>
      </c>
      <c r="B18" s="11" t="s">
        <v>2</v>
      </c>
      <c r="C18" s="75">
        <v>17.334</v>
      </c>
      <c r="D18" s="76">
        <v>1553</v>
      </c>
      <c r="E18" s="76">
        <f t="shared" si="0"/>
        <v>374</v>
      </c>
      <c r="F18" s="58">
        <v>1927</v>
      </c>
      <c r="G18" s="77">
        <f t="shared" si="1"/>
        <v>388.22628737206867</v>
      </c>
      <c r="H18" s="75">
        <v>0.952</v>
      </c>
      <c r="I18" s="76">
        <v>214</v>
      </c>
      <c r="J18" s="76">
        <f>K18-I18</f>
        <v>51</v>
      </c>
      <c r="K18" s="78">
        <v>265</v>
      </c>
      <c r="L18" s="77">
        <f t="shared" si="2"/>
        <v>53.38866951406238</v>
      </c>
      <c r="M18" s="75"/>
      <c r="N18" s="75"/>
      <c r="O18" s="75"/>
      <c r="P18" s="78"/>
      <c r="Q18" s="77"/>
    </row>
    <row r="19" spans="1:17" ht="15">
      <c r="A19" s="87"/>
      <c r="B19" s="1" t="s">
        <v>31</v>
      </c>
      <c r="C19" s="75"/>
      <c r="D19" s="76"/>
      <c r="E19" s="76"/>
      <c r="F19" s="58"/>
      <c r="G19" s="77"/>
      <c r="H19" s="75"/>
      <c r="I19" s="76"/>
      <c r="J19" s="76"/>
      <c r="K19" s="78"/>
      <c r="L19" s="77"/>
      <c r="M19" s="75"/>
      <c r="N19" s="75"/>
      <c r="O19" s="75"/>
      <c r="P19" s="78"/>
      <c r="Q19" s="77"/>
    </row>
    <row r="20" spans="1:17" ht="15">
      <c r="A20" s="87" t="s">
        <v>43</v>
      </c>
      <c r="B20" s="11" t="s">
        <v>3</v>
      </c>
      <c r="C20" s="75">
        <v>12.9</v>
      </c>
      <c r="D20" s="76">
        <v>1156</v>
      </c>
      <c r="E20" s="76">
        <f t="shared" si="0"/>
        <v>278</v>
      </c>
      <c r="F20" s="58">
        <v>1434</v>
      </c>
      <c r="G20" s="77">
        <f t="shared" si="1"/>
        <v>288.9032154081715</v>
      </c>
      <c r="H20" s="75">
        <v>0.48</v>
      </c>
      <c r="I20" s="76">
        <v>107</v>
      </c>
      <c r="J20" s="76">
        <f>K20-I20</f>
        <v>26</v>
      </c>
      <c r="K20" s="78">
        <v>133</v>
      </c>
      <c r="L20" s="77">
        <f t="shared" si="2"/>
        <v>26.79506809573697</v>
      </c>
      <c r="M20" s="75">
        <v>0.19</v>
      </c>
      <c r="N20" s="76">
        <v>53</v>
      </c>
      <c r="O20" s="76">
        <f>P20-N20</f>
        <v>13</v>
      </c>
      <c r="P20" s="78">
        <v>66</v>
      </c>
      <c r="Q20" s="77">
        <f>P20/4/1.2409</f>
        <v>13.296800709162707</v>
      </c>
    </row>
    <row r="21" spans="1:17" ht="15">
      <c r="A21" s="87"/>
      <c r="B21" s="1" t="s">
        <v>32</v>
      </c>
      <c r="C21" s="75"/>
      <c r="D21" s="76"/>
      <c r="E21" s="76"/>
      <c r="F21" s="58"/>
      <c r="G21" s="77"/>
      <c r="H21" s="75"/>
      <c r="I21" s="76"/>
      <c r="J21" s="76"/>
      <c r="K21" s="78"/>
      <c r="L21" s="77"/>
      <c r="M21" s="75"/>
      <c r="N21" s="76"/>
      <c r="O21" s="76"/>
      <c r="P21" s="78"/>
      <c r="Q21" s="77"/>
    </row>
    <row r="22" spans="1:17" ht="15">
      <c r="A22" s="87" t="s">
        <v>44</v>
      </c>
      <c r="B22" s="11" t="s">
        <v>4</v>
      </c>
      <c r="C22" s="75">
        <v>7.117</v>
      </c>
      <c r="D22" s="76">
        <v>637</v>
      </c>
      <c r="E22" s="76">
        <f t="shared" si="0"/>
        <v>154</v>
      </c>
      <c r="F22" s="58">
        <v>791</v>
      </c>
      <c r="G22" s="77">
        <f t="shared" si="1"/>
        <v>159.3601418325409</v>
      </c>
      <c r="H22" s="75">
        <v>1.345</v>
      </c>
      <c r="I22" s="76">
        <v>301</v>
      </c>
      <c r="J22" s="76">
        <f>K22-I22</f>
        <v>73</v>
      </c>
      <c r="K22" s="78">
        <v>374</v>
      </c>
      <c r="L22" s="77">
        <f t="shared" si="2"/>
        <v>75.348537351922</v>
      </c>
      <c r="M22" s="75"/>
      <c r="N22" s="75"/>
      <c r="O22" s="75"/>
      <c r="P22" s="78"/>
      <c r="Q22" s="77"/>
    </row>
    <row r="23" spans="1:17" ht="15">
      <c r="A23" s="87"/>
      <c r="B23" s="1" t="s">
        <v>33</v>
      </c>
      <c r="C23" s="75"/>
      <c r="D23" s="76"/>
      <c r="E23" s="76"/>
      <c r="F23" s="58"/>
      <c r="G23" s="77"/>
      <c r="H23" s="75"/>
      <c r="I23" s="76"/>
      <c r="J23" s="76"/>
      <c r="K23" s="78"/>
      <c r="L23" s="77"/>
      <c r="M23" s="75"/>
      <c r="N23" s="75"/>
      <c r="O23" s="75"/>
      <c r="P23" s="78"/>
      <c r="Q23" s="77"/>
    </row>
    <row r="24" spans="1:17" ht="15">
      <c r="A24" s="87" t="s">
        <v>45</v>
      </c>
      <c r="B24" s="11" t="s">
        <v>5</v>
      </c>
      <c r="C24" s="75">
        <v>7.723</v>
      </c>
      <c r="D24" s="76">
        <v>692</v>
      </c>
      <c r="E24" s="76">
        <f t="shared" si="0"/>
        <v>167</v>
      </c>
      <c r="F24" s="58">
        <v>859</v>
      </c>
      <c r="G24" s="77">
        <f t="shared" si="1"/>
        <v>173.05987589652673</v>
      </c>
      <c r="H24" s="75">
        <v>3.254</v>
      </c>
      <c r="I24" s="76">
        <v>729</v>
      </c>
      <c r="J24" s="76">
        <f>K24-I24</f>
        <v>175</v>
      </c>
      <c r="K24" s="78">
        <v>904</v>
      </c>
      <c r="L24" s="77">
        <f t="shared" si="2"/>
        <v>182.12587638004675</v>
      </c>
      <c r="M24" s="75"/>
      <c r="N24" s="75"/>
      <c r="O24" s="75"/>
      <c r="P24" s="78"/>
      <c r="Q24" s="77"/>
    </row>
    <row r="25" spans="1:17" ht="15">
      <c r="A25" s="87"/>
      <c r="B25" s="1" t="s">
        <v>34</v>
      </c>
      <c r="C25" s="75"/>
      <c r="D25" s="76"/>
      <c r="E25" s="76"/>
      <c r="F25" s="58"/>
      <c r="G25" s="77"/>
      <c r="H25" s="75"/>
      <c r="I25" s="76"/>
      <c r="J25" s="76"/>
      <c r="K25" s="78"/>
      <c r="L25" s="77"/>
      <c r="M25" s="75"/>
      <c r="N25" s="75"/>
      <c r="O25" s="75"/>
      <c r="P25" s="78"/>
      <c r="Q25" s="77"/>
    </row>
    <row r="26" spans="1:17" ht="15">
      <c r="A26" s="87" t="s">
        <v>46</v>
      </c>
      <c r="B26" s="11" t="s">
        <v>6</v>
      </c>
      <c r="C26" s="75">
        <v>13.84</v>
      </c>
      <c r="D26" s="76">
        <v>1240</v>
      </c>
      <c r="E26" s="76">
        <f t="shared" si="0"/>
        <v>299</v>
      </c>
      <c r="F26" s="58">
        <v>1539</v>
      </c>
      <c r="G26" s="77">
        <f t="shared" si="1"/>
        <v>310.0572165363849</v>
      </c>
      <c r="H26" s="75">
        <v>3.78</v>
      </c>
      <c r="I26" s="76">
        <v>847</v>
      </c>
      <c r="J26" s="76">
        <f>K26-I26</f>
        <v>204</v>
      </c>
      <c r="K26" s="78">
        <v>1051</v>
      </c>
      <c r="L26" s="77">
        <f t="shared" si="2"/>
        <v>211.7414779595455</v>
      </c>
      <c r="M26" s="75"/>
      <c r="N26" s="75"/>
      <c r="O26" s="75"/>
      <c r="P26" s="78"/>
      <c r="Q26" s="77"/>
    </row>
    <row r="27" spans="1:17" ht="15">
      <c r="A27" s="87"/>
      <c r="B27" s="1" t="s">
        <v>29</v>
      </c>
      <c r="C27" s="75"/>
      <c r="D27" s="76"/>
      <c r="E27" s="76"/>
      <c r="F27" s="58"/>
      <c r="G27" s="77"/>
      <c r="H27" s="75"/>
      <c r="I27" s="76"/>
      <c r="J27" s="76"/>
      <c r="K27" s="78"/>
      <c r="L27" s="77"/>
      <c r="M27" s="75"/>
      <c r="N27" s="75"/>
      <c r="O27" s="75"/>
      <c r="P27" s="78"/>
      <c r="Q27" s="77"/>
    </row>
    <row r="28" spans="1:17" ht="15">
      <c r="A28" s="87" t="s">
        <v>47</v>
      </c>
      <c r="B28" s="11" t="s">
        <v>7</v>
      </c>
      <c r="C28" s="75">
        <v>11.7</v>
      </c>
      <c r="D28" s="76">
        <v>1048</v>
      </c>
      <c r="E28" s="76">
        <f t="shared" si="0"/>
        <v>253</v>
      </c>
      <c r="F28" s="58">
        <v>1301</v>
      </c>
      <c r="G28" s="77">
        <f t="shared" si="1"/>
        <v>262.10814731243454</v>
      </c>
      <c r="H28" s="75">
        <v>1.98</v>
      </c>
      <c r="I28" s="76">
        <v>443</v>
      </c>
      <c r="J28" s="76">
        <f>K28-I28</f>
        <v>107</v>
      </c>
      <c r="K28" s="78">
        <v>550</v>
      </c>
      <c r="L28" s="77">
        <f t="shared" si="2"/>
        <v>110.80667257635588</v>
      </c>
      <c r="M28" s="75"/>
      <c r="N28" s="75"/>
      <c r="O28" s="75"/>
      <c r="P28" s="78"/>
      <c r="Q28" s="77"/>
    </row>
    <row r="29" spans="1:17" ht="15">
      <c r="A29" s="87"/>
      <c r="B29" s="1" t="s">
        <v>35</v>
      </c>
      <c r="C29" s="75"/>
      <c r="D29" s="76"/>
      <c r="E29" s="76"/>
      <c r="F29" s="58"/>
      <c r="G29" s="77"/>
      <c r="H29" s="75"/>
      <c r="I29" s="76"/>
      <c r="J29" s="76"/>
      <c r="K29" s="78"/>
      <c r="L29" s="77"/>
      <c r="M29" s="75"/>
      <c r="N29" s="75"/>
      <c r="O29" s="75"/>
      <c r="P29" s="78"/>
      <c r="Q29" s="77"/>
    </row>
    <row r="30" spans="1:17" ht="15">
      <c r="A30" s="87" t="s">
        <v>48</v>
      </c>
      <c r="B30" s="11" t="s">
        <v>8</v>
      </c>
      <c r="C30" s="75">
        <v>4.812</v>
      </c>
      <c r="D30" s="76">
        <v>431</v>
      </c>
      <c r="E30" s="76">
        <f t="shared" si="0"/>
        <v>104</v>
      </c>
      <c r="F30" s="58">
        <v>535</v>
      </c>
      <c r="G30" s="77">
        <f t="shared" si="1"/>
        <v>107.78467241518254</v>
      </c>
      <c r="H30" s="75">
        <v>0.557</v>
      </c>
      <c r="I30" s="76">
        <v>125</v>
      </c>
      <c r="J30" s="76">
        <f>K30-I30</f>
        <v>30</v>
      </c>
      <c r="K30" s="78">
        <v>155</v>
      </c>
      <c r="L30" s="77">
        <f t="shared" si="2"/>
        <v>31.227334998791203</v>
      </c>
      <c r="M30" s="75"/>
      <c r="N30" s="75"/>
      <c r="O30" s="75"/>
      <c r="P30" s="78"/>
      <c r="Q30" s="77"/>
    </row>
    <row r="31" spans="1:17" ht="15">
      <c r="A31" s="87"/>
      <c r="B31" s="1" t="s">
        <v>36</v>
      </c>
      <c r="C31" s="75"/>
      <c r="D31" s="76"/>
      <c r="E31" s="76"/>
      <c r="F31" s="58"/>
      <c r="G31" s="77"/>
      <c r="H31" s="75"/>
      <c r="I31" s="76"/>
      <c r="J31" s="76"/>
      <c r="K31" s="78"/>
      <c r="L31" s="77"/>
      <c r="M31" s="75"/>
      <c r="N31" s="75"/>
      <c r="O31" s="75"/>
      <c r="P31" s="78"/>
      <c r="Q31" s="77"/>
    </row>
    <row r="32" spans="1:17" ht="15">
      <c r="A32" s="87" t="s">
        <v>49</v>
      </c>
      <c r="B32" s="11" t="s">
        <v>9</v>
      </c>
      <c r="C32" s="75">
        <v>7.2</v>
      </c>
      <c r="D32" s="76">
        <v>646</v>
      </c>
      <c r="E32" s="76">
        <f t="shared" si="0"/>
        <v>155</v>
      </c>
      <c r="F32" s="58">
        <v>801</v>
      </c>
      <c r="G32" s="77">
        <f t="shared" si="1"/>
        <v>161.37480860665647</v>
      </c>
      <c r="H32" s="75"/>
      <c r="I32" s="75"/>
      <c r="J32" s="75"/>
      <c r="K32" s="78"/>
      <c r="L32" s="77"/>
      <c r="M32" s="75"/>
      <c r="N32" s="75"/>
      <c r="O32" s="75"/>
      <c r="P32" s="78"/>
      <c r="Q32" s="77"/>
    </row>
    <row r="33" spans="1:17" ht="15">
      <c r="A33" s="87"/>
      <c r="B33" s="1" t="s">
        <v>37</v>
      </c>
      <c r="C33" s="75"/>
      <c r="D33" s="76"/>
      <c r="E33" s="76"/>
      <c r="F33" s="58"/>
      <c r="G33" s="77"/>
      <c r="H33" s="75"/>
      <c r="I33" s="75"/>
      <c r="J33" s="75"/>
      <c r="K33" s="78"/>
      <c r="L33" s="77"/>
      <c r="M33" s="75"/>
      <c r="N33" s="75"/>
      <c r="O33" s="75"/>
      <c r="P33" s="78"/>
      <c r="Q33" s="77"/>
    </row>
    <row r="34" spans="1:17" ht="15">
      <c r="A34" s="87" t="s">
        <v>50</v>
      </c>
      <c r="B34" s="11" t="s">
        <v>10</v>
      </c>
      <c r="C34" s="75">
        <v>12.33</v>
      </c>
      <c r="D34" s="76">
        <v>1105</v>
      </c>
      <c r="E34" s="76">
        <f t="shared" si="0"/>
        <v>266</v>
      </c>
      <c r="F34" s="58">
        <v>1371</v>
      </c>
      <c r="G34" s="77">
        <f t="shared" si="1"/>
        <v>276.2108147312435</v>
      </c>
      <c r="H34" s="75"/>
      <c r="I34" s="75"/>
      <c r="J34" s="75"/>
      <c r="K34" s="78"/>
      <c r="L34" s="77"/>
      <c r="M34" s="75"/>
      <c r="N34" s="75"/>
      <c r="O34" s="75"/>
      <c r="P34" s="78"/>
      <c r="Q34" s="77"/>
    </row>
    <row r="35" spans="1:17" ht="15">
      <c r="A35" s="87"/>
      <c r="B35" s="1" t="s">
        <v>38</v>
      </c>
      <c r="C35" s="75"/>
      <c r="D35" s="76"/>
      <c r="E35" s="76"/>
      <c r="F35" s="58"/>
      <c r="G35" s="77"/>
      <c r="H35" s="75"/>
      <c r="I35" s="75"/>
      <c r="J35" s="75"/>
      <c r="K35" s="78"/>
      <c r="L35" s="77"/>
      <c r="M35" s="75"/>
      <c r="N35" s="75"/>
      <c r="O35" s="75"/>
      <c r="P35" s="78"/>
      <c r="Q35" s="77"/>
    </row>
    <row r="36" spans="1:17" ht="15">
      <c r="A36" s="87" t="s">
        <v>51</v>
      </c>
      <c r="B36" s="11" t="s">
        <v>11</v>
      </c>
      <c r="C36" s="75">
        <v>5</v>
      </c>
      <c r="D36" s="76">
        <v>448</v>
      </c>
      <c r="E36" s="76">
        <f t="shared" si="0"/>
        <v>108</v>
      </c>
      <c r="F36" s="58">
        <v>556</v>
      </c>
      <c r="G36" s="77">
        <f t="shared" si="1"/>
        <v>112.01547264082522</v>
      </c>
      <c r="H36" s="75"/>
      <c r="I36" s="75"/>
      <c r="J36" s="75"/>
      <c r="K36" s="78"/>
      <c r="L36" s="77"/>
      <c r="M36" s="75"/>
      <c r="N36" s="75"/>
      <c r="O36" s="75"/>
      <c r="P36" s="78"/>
      <c r="Q36" s="77"/>
    </row>
    <row r="37" spans="1:17" ht="15">
      <c r="A37" s="87"/>
      <c r="B37" s="1" t="s">
        <v>39</v>
      </c>
      <c r="C37" s="75"/>
      <c r="D37" s="76"/>
      <c r="E37" s="76"/>
      <c r="F37" s="58"/>
      <c r="G37" s="77"/>
      <c r="H37" s="75"/>
      <c r="I37" s="75"/>
      <c r="J37" s="75"/>
      <c r="K37" s="78"/>
      <c r="L37" s="77"/>
      <c r="M37" s="75"/>
      <c r="N37" s="75"/>
      <c r="O37" s="75"/>
      <c r="P37" s="78"/>
      <c r="Q37" s="77"/>
    </row>
    <row r="38" spans="1:17" ht="15">
      <c r="A38" s="87" t="s">
        <v>52</v>
      </c>
      <c r="B38" s="11" t="s">
        <v>12</v>
      </c>
      <c r="C38" s="75">
        <v>5.1</v>
      </c>
      <c r="D38" s="76">
        <v>457</v>
      </c>
      <c r="E38" s="76">
        <f t="shared" si="0"/>
        <v>110</v>
      </c>
      <c r="F38" s="58">
        <v>567</v>
      </c>
      <c r="G38" s="77">
        <f t="shared" si="1"/>
        <v>114.23160609235234</v>
      </c>
      <c r="H38" s="75"/>
      <c r="I38" s="75"/>
      <c r="J38" s="75"/>
      <c r="K38" s="78"/>
      <c r="L38" s="77"/>
      <c r="M38" s="75"/>
      <c r="N38" s="75"/>
      <c r="O38" s="75"/>
      <c r="P38" s="78"/>
      <c r="Q38" s="77"/>
    </row>
    <row r="39" spans="1:17" ht="15">
      <c r="A39" s="87"/>
      <c r="B39" s="1" t="s">
        <v>40</v>
      </c>
      <c r="C39" s="75"/>
      <c r="D39" s="76"/>
      <c r="E39" s="76"/>
      <c r="F39" s="58"/>
      <c r="G39" s="77"/>
      <c r="H39" s="75"/>
      <c r="I39" s="75"/>
      <c r="J39" s="75"/>
      <c r="K39" s="78"/>
      <c r="L39" s="77"/>
      <c r="M39" s="75"/>
      <c r="N39" s="75"/>
      <c r="O39" s="75"/>
      <c r="P39" s="78"/>
      <c r="Q39" s="77"/>
    </row>
    <row r="40" spans="1:17" ht="15">
      <c r="A40" s="87" t="s">
        <v>53</v>
      </c>
      <c r="B40" s="11" t="s">
        <v>13</v>
      </c>
      <c r="C40" s="75">
        <v>7.74</v>
      </c>
      <c r="D40" s="76">
        <v>694</v>
      </c>
      <c r="E40" s="76">
        <f t="shared" si="0"/>
        <v>167</v>
      </c>
      <c r="F40" s="58">
        <v>861</v>
      </c>
      <c r="G40" s="77">
        <f t="shared" si="1"/>
        <v>173.46280925134985</v>
      </c>
      <c r="H40" s="75"/>
      <c r="I40" s="75"/>
      <c r="J40" s="75"/>
      <c r="K40" s="78"/>
      <c r="L40" s="77"/>
      <c r="M40" s="75"/>
      <c r="N40" s="75"/>
      <c r="O40" s="75"/>
      <c r="P40" s="78"/>
      <c r="Q40" s="77"/>
    </row>
    <row r="41" spans="1:17" ht="15">
      <c r="A41" s="87"/>
      <c r="B41" s="1" t="s">
        <v>41</v>
      </c>
      <c r="C41" s="75"/>
      <c r="D41" s="76"/>
      <c r="E41" s="76"/>
      <c r="F41" s="58"/>
      <c r="G41" s="77"/>
      <c r="H41" s="75"/>
      <c r="I41" s="75"/>
      <c r="J41" s="75"/>
      <c r="K41" s="78"/>
      <c r="L41" s="77"/>
      <c r="M41" s="75"/>
      <c r="N41" s="75"/>
      <c r="O41" s="75"/>
      <c r="P41" s="78"/>
      <c r="Q41" s="77"/>
    </row>
    <row r="42" spans="1:17" ht="15">
      <c r="A42" s="87" t="s">
        <v>54</v>
      </c>
      <c r="B42" s="11" t="s">
        <v>14</v>
      </c>
      <c r="C42" s="75">
        <v>7.58</v>
      </c>
      <c r="D42" s="76">
        <v>679</v>
      </c>
      <c r="E42" s="76">
        <f t="shared" si="0"/>
        <v>164</v>
      </c>
      <c r="F42" s="58">
        <v>843</v>
      </c>
      <c r="G42" s="77">
        <f t="shared" si="1"/>
        <v>169.83640905794184</v>
      </c>
      <c r="H42" s="75"/>
      <c r="I42" s="75"/>
      <c r="J42" s="75"/>
      <c r="K42" s="78"/>
      <c r="L42" s="77"/>
      <c r="M42" s="75"/>
      <c r="N42" s="75"/>
      <c r="O42" s="75"/>
      <c r="P42" s="78"/>
      <c r="Q42" s="77"/>
    </row>
    <row r="43" spans="1:17" ht="15">
      <c r="A43" s="87"/>
      <c r="B43" s="11"/>
      <c r="C43" s="75"/>
      <c r="D43" s="76"/>
      <c r="E43" s="76"/>
      <c r="F43" s="58"/>
      <c r="G43" s="77"/>
      <c r="H43" s="75"/>
      <c r="I43" s="75"/>
      <c r="J43" s="75"/>
      <c r="K43" s="78"/>
      <c r="L43" s="77"/>
      <c r="M43" s="75"/>
      <c r="N43" s="75"/>
      <c r="O43" s="75"/>
      <c r="P43" s="78"/>
      <c r="Q43" s="77"/>
    </row>
    <row r="44" spans="1:17" ht="15">
      <c r="A44" s="88"/>
      <c r="B44" s="79" t="s">
        <v>102</v>
      </c>
      <c r="C44" s="80"/>
      <c r="D44" s="81"/>
      <c r="E44" s="81"/>
      <c r="F44" s="82">
        <v>2027</v>
      </c>
      <c r="G44" s="81"/>
      <c r="H44" s="80"/>
      <c r="I44" s="80"/>
      <c r="J44" s="80"/>
      <c r="K44" s="83"/>
      <c r="L44" s="81"/>
      <c r="M44" s="80"/>
      <c r="N44" s="80"/>
      <c r="O44" s="80"/>
      <c r="P44" s="83"/>
      <c r="Q44" s="81"/>
    </row>
    <row r="45" spans="1:17" s="30" customFormat="1" ht="15">
      <c r="A45" s="22"/>
      <c r="B45" s="84" t="s">
        <v>103</v>
      </c>
      <c r="C45" s="85">
        <f aca="true" t="shared" si="3" ref="C45:Q45">SUM(C11:C44)</f>
        <v>269.152</v>
      </c>
      <c r="D45" s="86">
        <f t="shared" si="3"/>
        <v>24116</v>
      </c>
      <c r="E45" s="86">
        <f t="shared" si="3"/>
        <v>5809</v>
      </c>
      <c r="F45" s="86">
        <f t="shared" si="3"/>
        <v>31952</v>
      </c>
      <c r="G45" s="85">
        <f t="shared" si="3"/>
        <v>6028.890321540817</v>
      </c>
      <c r="H45" s="86">
        <f t="shared" si="3"/>
        <v>26.433</v>
      </c>
      <c r="I45" s="86">
        <f t="shared" si="3"/>
        <v>5922</v>
      </c>
      <c r="J45" s="86">
        <f t="shared" si="3"/>
        <v>1426</v>
      </c>
      <c r="K45" s="86">
        <f t="shared" si="3"/>
        <v>7348</v>
      </c>
      <c r="L45" s="85">
        <f t="shared" si="3"/>
        <v>1480.3771456201143</v>
      </c>
      <c r="M45" s="86">
        <f t="shared" si="3"/>
        <v>3.9899999999999998</v>
      </c>
      <c r="N45" s="86">
        <f t="shared" si="3"/>
        <v>1115</v>
      </c>
      <c r="O45" s="86">
        <f t="shared" si="3"/>
        <v>269</v>
      </c>
      <c r="P45" s="86">
        <f t="shared" si="3"/>
        <v>1384</v>
      </c>
      <c r="Q45" s="85">
        <f t="shared" si="3"/>
        <v>278.82988153759374</v>
      </c>
    </row>
    <row r="46" spans="1:17" s="34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5">
      <c r="A49" s="35"/>
      <c r="B49" s="36"/>
      <c r="C49" s="37"/>
      <c r="D49" s="37"/>
      <c r="E49" s="37"/>
      <c r="F49" s="37"/>
      <c r="G49" s="37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">
      <c r="A50" s="35"/>
      <c r="B50" s="36"/>
      <c r="C50" s="37"/>
      <c r="D50" s="37"/>
      <c r="E50" s="37"/>
      <c r="F50" s="37"/>
      <c r="G50" s="37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">
      <c r="A51" s="35"/>
      <c r="B51" s="36"/>
      <c r="C51" s="37"/>
      <c r="D51" s="37"/>
      <c r="E51" s="37"/>
      <c r="F51" s="37"/>
      <c r="G51" s="37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">
      <c r="A52" s="35"/>
      <c r="B52" s="38"/>
      <c r="C52" s="39"/>
      <c r="D52" s="39"/>
      <c r="E52" s="39"/>
      <c r="F52" s="39"/>
      <c r="G52" s="39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</sheetData>
  <sheetProtection/>
  <mergeCells count="2">
    <mergeCell ref="A6:A7"/>
    <mergeCell ref="B6:B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5.140625" style="0" customWidth="1"/>
    <col min="2" max="2" width="32.57421875" style="0" customWidth="1"/>
    <col min="3" max="3" width="12.8515625" style="0" customWidth="1"/>
    <col min="4" max="4" width="12.00390625" style="0" customWidth="1"/>
    <col min="5" max="5" width="11.140625" style="0" customWidth="1"/>
    <col min="6" max="6" width="12.28125" style="0" customWidth="1"/>
  </cols>
  <sheetData>
    <row r="1" ht="15">
      <c r="E1" t="s">
        <v>122</v>
      </c>
    </row>
    <row r="2" spans="1:6" s="4" customFormat="1" ht="14.25" customHeight="1">
      <c r="A2" s="44"/>
      <c r="B2" s="3" t="s">
        <v>84</v>
      </c>
      <c r="C2" s="3"/>
      <c r="D2" s="3"/>
      <c r="E2" s="3"/>
      <c r="F2" s="3"/>
    </row>
    <row r="3" spans="1:6" s="4" customFormat="1" ht="14.25" customHeight="1">
      <c r="A3" s="45"/>
      <c r="B3" s="3" t="s">
        <v>55</v>
      </c>
      <c r="C3" s="3"/>
      <c r="D3" s="3"/>
      <c r="E3" s="3"/>
      <c r="F3" s="3"/>
    </row>
    <row r="4" spans="1:6" s="4" customFormat="1" ht="15">
      <c r="A4" s="45"/>
      <c r="B4" s="3" t="s">
        <v>85</v>
      </c>
      <c r="C4" s="3"/>
      <c r="D4" s="3"/>
      <c r="E4" s="3"/>
      <c r="F4" s="3"/>
    </row>
    <row r="5" spans="1:6" ht="15">
      <c r="A5" s="45"/>
      <c r="B5" s="45"/>
      <c r="C5" s="45"/>
      <c r="D5" s="45"/>
      <c r="E5" s="45"/>
      <c r="F5" s="45"/>
    </row>
    <row r="6" spans="1:6" ht="60">
      <c r="A6" s="60" t="s">
        <v>24</v>
      </c>
      <c r="B6" s="49" t="s">
        <v>23</v>
      </c>
      <c r="C6" s="49" t="s">
        <v>22</v>
      </c>
      <c r="D6" s="49" t="s">
        <v>21</v>
      </c>
      <c r="E6" s="61" t="s">
        <v>72</v>
      </c>
      <c r="F6" s="60" t="s">
        <v>74</v>
      </c>
    </row>
    <row r="7" spans="1:6" ht="15">
      <c r="A7" s="52"/>
      <c r="B7" s="1" t="s">
        <v>25</v>
      </c>
      <c r="C7" s="1"/>
      <c r="D7" s="52"/>
      <c r="E7" s="1"/>
      <c r="F7" s="52"/>
    </row>
    <row r="8" spans="1:6" ht="15">
      <c r="A8" s="62" t="s">
        <v>15</v>
      </c>
      <c r="B8" s="52" t="s">
        <v>0</v>
      </c>
      <c r="C8" s="52">
        <v>1548</v>
      </c>
      <c r="D8" s="54">
        <f>E8-C8</f>
        <v>373</v>
      </c>
      <c r="E8" s="21">
        <v>1921</v>
      </c>
      <c r="F8" s="54">
        <f>E8/1.2409/4</f>
        <v>387.01748730759937</v>
      </c>
    </row>
    <row r="9" spans="1:6" ht="15">
      <c r="A9" s="62" t="s">
        <v>16</v>
      </c>
      <c r="B9" s="52" t="s">
        <v>1</v>
      </c>
      <c r="C9" s="52">
        <v>1335</v>
      </c>
      <c r="D9" s="54">
        <f aca="true" t="shared" si="0" ref="D9:D42">E9-C9</f>
        <v>322</v>
      </c>
      <c r="E9" s="21">
        <v>1657</v>
      </c>
      <c r="F9" s="54">
        <f aca="true" t="shared" si="1" ref="F9:F42">E9/1.2409/4</f>
        <v>333.8302844709485</v>
      </c>
    </row>
    <row r="10" spans="1:6" ht="15">
      <c r="A10" s="62" t="s">
        <v>17</v>
      </c>
      <c r="B10" s="52" t="s">
        <v>27</v>
      </c>
      <c r="C10" s="52">
        <v>1121</v>
      </c>
      <c r="D10" s="54">
        <f t="shared" si="0"/>
        <v>270</v>
      </c>
      <c r="E10" s="21">
        <v>1391</v>
      </c>
      <c r="F10" s="54">
        <f t="shared" si="1"/>
        <v>280.2401482794746</v>
      </c>
    </row>
    <row r="11" spans="1:6" ht="30">
      <c r="A11" s="62" t="s">
        <v>18</v>
      </c>
      <c r="B11" s="60" t="s">
        <v>26</v>
      </c>
      <c r="C11" s="52">
        <v>106</v>
      </c>
      <c r="D11" s="54">
        <f t="shared" si="0"/>
        <v>26</v>
      </c>
      <c r="E11" s="21">
        <v>132</v>
      </c>
      <c r="F11" s="54">
        <f t="shared" si="1"/>
        <v>26.593601418325413</v>
      </c>
    </row>
    <row r="12" spans="1:6" ht="15">
      <c r="A12" s="62" t="s">
        <v>19</v>
      </c>
      <c r="B12" s="60" t="s">
        <v>56</v>
      </c>
      <c r="C12" s="60">
        <v>8647</v>
      </c>
      <c r="D12" s="54">
        <f t="shared" si="0"/>
        <v>2083</v>
      </c>
      <c r="E12" s="21">
        <v>10730</v>
      </c>
      <c r="F12" s="54">
        <f t="shared" si="1"/>
        <v>2161.7374486259973</v>
      </c>
    </row>
    <row r="13" spans="1:6" ht="30">
      <c r="A13" s="62" t="s">
        <v>42</v>
      </c>
      <c r="B13" s="60" t="s">
        <v>58</v>
      </c>
      <c r="C13" s="60">
        <v>160</v>
      </c>
      <c r="D13" s="54">
        <f t="shared" si="0"/>
        <v>39</v>
      </c>
      <c r="E13" s="21">
        <v>199</v>
      </c>
      <c r="F13" s="54">
        <f t="shared" si="1"/>
        <v>40.091868804899676</v>
      </c>
    </row>
    <row r="14" spans="1:6" ht="15">
      <c r="A14" s="62"/>
      <c r="B14" s="1" t="s">
        <v>28</v>
      </c>
      <c r="C14" s="1"/>
      <c r="D14" s="54"/>
      <c r="E14" s="21"/>
      <c r="F14" s="54"/>
    </row>
    <row r="15" spans="1:6" ht="15">
      <c r="A15" s="62">
        <v>7</v>
      </c>
      <c r="B15" s="52" t="s">
        <v>70</v>
      </c>
      <c r="C15" s="52">
        <v>961</v>
      </c>
      <c r="D15" s="54">
        <f t="shared" si="0"/>
        <v>231</v>
      </c>
      <c r="E15" s="21">
        <v>1192</v>
      </c>
      <c r="F15" s="54">
        <f t="shared" si="1"/>
        <v>240.14827947457493</v>
      </c>
    </row>
    <row r="16" spans="1:6" ht="15">
      <c r="A16" s="62"/>
      <c r="B16" s="1" t="s">
        <v>30</v>
      </c>
      <c r="C16" s="1"/>
      <c r="D16" s="54"/>
      <c r="E16" s="21"/>
      <c r="F16" s="54"/>
    </row>
    <row r="17" spans="1:6" ht="15">
      <c r="A17" s="62">
        <v>8</v>
      </c>
      <c r="B17" s="52" t="s">
        <v>2</v>
      </c>
      <c r="C17" s="52">
        <v>1014</v>
      </c>
      <c r="D17" s="54">
        <f t="shared" si="0"/>
        <v>244</v>
      </c>
      <c r="E17" s="21">
        <v>1258</v>
      </c>
      <c r="F17" s="54">
        <f t="shared" si="1"/>
        <v>253.44508018373764</v>
      </c>
    </row>
    <row r="18" spans="1:6" ht="15">
      <c r="A18" s="62"/>
      <c r="B18" s="1" t="s">
        <v>31</v>
      </c>
      <c r="C18" s="1"/>
      <c r="D18" s="54"/>
      <c r="E18" s="21"/>
      <c r="F18" s="54"/>
    </row>
    <row r="19" spans="1:6" ht="15">
      <c r="A19" s="62">
        <v>9</v>
      </c>
      <c r="B19" s="52" t="s">
        <v>3</v>
      </c>
      <c r="C19" s="52">
        <v>801</v>
      </c>
      <c r="D19" s="54">
        <f t="shared" si="0"/>
        <v>193</v>
      </c>
      <c r="E19" s="21">
        <v>994</v>
      </c>
      <c r="F19" s="54">
        <f t="shared" si="1"/>
        <v>200.2578773470868</v>
      </c>
    </row>
    <row r="20" spans="1:6" ht="15">
      <c r="A20" s="62"/>
      <c r="B20" s="1" t="s">
        <v>32</v>
      </c>
      <c r="C20" s="1"/>
      <c r="D20" s="54"/>
      <c r="E20" s="21"/>
      <c r="F20" s="54"/>
    </row>
    <row r="21" spans="1:6" ht="15">
      <c r="A21" s="62">
        <v>10</v>
      </c>
      <c r="B21" s="52" t="s">
        <v>4</v>
      </c>
      <c r="C21" s="52">
        <v>747</v>
      </c>
      <c r="D21" s="54">
        <f t="shared" si="0"/>
        <v>180</v>
      </c>
      <c r="E21" s="21">
        <v>927</v>
      </c>
      <c r="F21" s="54">
        <f t="shared" si="1"/>
        <v>186.75960996051253</v>
      </c>
    </row>
    <row r="22" spans="1:6" ht="15">
      <c r="A22" s="62"/>
      <c r="B22" s="1" t="s">
        <v>33</v>
      </c>
      <c r="C22" s="1"/>
      <c r="D22" s="54"/>
      <c r="E22" s="21"/>
      <c r="F22" s="54"/>
    </row>
    <row r="23" spans="1:6" ht="15">
      <c r="A23" s="62">
        <v>11</v>
      </c>
      <c r="B23" s="52" t="s">
        <v>5</v>
      </c>
      <c r="C23" s="52">
        <v>801</v>
      </c>
      <c r="D23" s="54">
        <f t="shared" si="0"/>
        <v>193</v>
      </c>
      <c r="E23" s="21">
        <v>994</v>
      </c>
      <c r="F23" s="54">
        <f t="shared" si="1"/>
        <v>200.2578773470868</v>
      </c>
    </row>
    <row r="24" spans="1:6" ht="15">
      <c r="A24" s="62"/>
      <c r="B24" s="1" t="s">
        <v>34</v>
      </c>
      <c r="C24" s="1"/>
      <c r="D24" s="54"/>
      <c r="E24" s="21"/>
      <c r="F24" s="54"/>
    </row>
    <row r="25" spans="1:6" ht="15">
      <c r="A25" s="62">
        <v>12</v>
      </c>
      <c r="B25" s="52" t="s">
        <v>6</v>
      </c>
      <c r="C25" s="52">
        <v>1068</v>
      </c>
      <c r="D25" s="54">
        <f t="shared" si="0"/>
        <v>257</v>
      </c>
      <c r="E25" s="21">
        <v>1325</v>
      </c>
      <c r="F25" s="54">
        <f t="shared" si="1"/>
        <v>266.9433475703119</v>
      </c>
    </row>
    <row r="26" spans="1:6" ht="15">
      <c r="A26" s="62"/>
      <c r="B26" s="1" t="s">
        <v>29</v>
      </c>
      <c r="C26" s="1"/>
      <c r="D26" s="54"/>
      <c r="E26" s="21"/>
      <c r="F26" s="54"/>
    </row>
    <row r="27" spans="1:6" ht="15">
      <c r="A27" s="62">
        <v>13</v>
      </c>
      <c r="B27" s="52" t="s">
        <v>7</v>
      </c>
      <c r="C27" s="52">
        <v>908</v>
      </c>
      <c r="D27" s="54">
        <f t="shared" si="0"/>
        <v>218</v>
      </c>
      <c r="E27" s="21">
        <v>1126</v>
      </c>
      <c r="F27" s="54">
        <f t="shared" si="1"/>
        <v>226.85147876541222</v>
      </c>
    </row>
    <row r="28" spans="1:6" ht="15">
      <c r="A28" s="62"/>
      <c r="B28" s="1" t="s">
        <v>35</v>
      </c>
      <c r="C28" s="1"/>
      <c r="D28" s="54"/>
      <c r="E28" s="21"/>
      <c r="F28" s="54"/>
    </row>
    <row r="29" spans="1:6" ht="15">
      <c r="A29" s="62">
        <v>14</v>
      </c>
      <c r="B29" s="52" t="s">
        <v>8</v>
      </c>
      <c r="C29" s="52">
        <v>747</v>
      </c>
      <c r="D29" s="54">
        <f t="shared" si="0"/>
        <v>180</v>
      </c>
      <c r="E29" s="21">
        <v>927</v>
      </c>
      <c r="F29" s="54">
        <f t="shared" si="1"/>
        <v>186.75960996051253</v>
      </c>
    </row>
    <row r="30" spans="1:6" ht="15">
      <c r="A30" s="62"/>
      <c r="B30" s="1" t="s">
        <v>36</v>
      </c>
      <c r="C30" s="1"/>
      <c r="D30" s="54"/>
      <c r="E30" s="21"/>
      <c r="F30" s="54"/>
    </row>
    <row r="31" spans="1:6" ht="15">
      <c r="A31" s="62">
        <v>15</v>
      </c>
      <c r="B31" s="52" t="s">
        <v>9</v>
      </c>
      <c r="C31" s="52">
        <v>854</v>
      </c>
      <c r="D31" s="54">
        <f t="shared" si="0"/>
        <v>206</v>
      </c>
      <c r="E31" s="21">
        <v>1060</v>
      </c>
      <c r="F31" s="54">
        <f t="shared" si="1"/>
        <v>213.55467805624951</v>
      </c>
    </row>
    <row r="32" spans="1:6" ht="15">
      <c r="A32" s="62"/>
      <c r="B32" s="1" t="s">
        <v>37</v>
      </c>
      <c r="C32" s="1"/>
      <c r="D32" s="54"/>
      <c r="E32" s="21"/>
      <c r="F32" s="54"/>
    </row>
    <row r="33" spans="1:6" ht="15">
      <c r="A33" s="62">
        <v>16</v>
      </c>
      <c r="B33" s="52" t="s">
        <v>10</v>
      </c>
      <c r="C33" s="52">
        <v>533</v>
      </c>
      <c r="D33" s="54">
        <f t="shared" si="0"/>
        <v>129</v>
      </c>
      <c r="E33" s="21">
        <v>662</v>
      </c>
      <c r="F33" s="54">
        <f t="shared" si="1"/>
        <v>133.37094044645016</v>
      </c>
    </row>
    <row r="34" spans="1:6" ht="15">
      <c r="A34" s="62"/>
      <c r="B34" s="1" t="s">
        <v>38</v>
      </c>
      <c r="C34" s="1"/>
      <c r="D34" s="54"/>
      <c r="E34" s="21"/>
      <c r="F34" s="54"/>
    </row>
    <row r="35" spans="1:6" ht="15">
      <c r="A35" s="62">
        <v>17</v>
      </c>
      <c r="B35" s="52" t="s">
        <v>11</v>
      </c>
      <c r="C35" s="52">
        <v>374</v>
      </c>
      <c r="D35" s="54">
        <f t="shared" si="0"/>
        <v>90</v>
      </c>
      <c r="E35" s="21">
        <v>464</v>
      </c>
      <c r="F35" s="54">
        <f t="shared" si="1"/>
        <v>93.48053831896205</v>
      </c>
    </row>
    <row r="36" spans="1:6" ht="15">
      <c r="A36" s="62"/>
      <c r="B36" s="1" t="s">
        <v>39</v>
      </c>
      <c r="C36" s="1"/>
      <c r="D36" s="54"/>
      <c r="E36" s="21"/>
      <c r="F36" s="54"/>
    </row>
    <row r="37" spans="1:6" ht="15">
      <c r="A37" s="62">
        <v>18</v>
      </c>
      <c r="B37" s="52" t="s">
        <v>12</v>
      </c>
      <c r="C37" s="52">
        <v>961</v>
      </c>
      <c r="D37" s="54">
        <f t="shared" si="0"/>
        <v>231</v>
      </c>
      <c r="E37" s="21">
        <v>1192</v>
      </c>
      <c r="F37" s="54">
        <f t="shared" si="1"/>
        <v>240.14827947457493</v>
      </c>
    </row>
    <row r="38" spans="1:6" ht="15">
      <c r="A38" s="62">
        <v>19</v>
      </c>
      <c r="B38" s="52" t="s">
        <v>67</v>
      </c>
      <c r="C38" s="52">
        <v>320</v>
      </c>
      <c r="D38" s="54">
        <f t="shared" si="0"/>
        <v>77</v>
      </c>
      <c r="E38" s="21">
        <v>397</v>
      </c>
      <c r="F38" s="54">
        <f t="shared" si="1"/>
        <v>79.98227093238779</v>
      </c>
    </row>
    <row r="39" spans="1:6" ht="15">
      <c r="A39" s="62"/>
      <c r="B39" s="1" t="s">
        <v>40</v>
      </c>
      <c r="C39" s="1"/>
      <c r="D39" s="54"/>
      <c r="E39" s="21"/>
      <c r="F39" s="54"/>
    </row>
    <row r="40" spans="1:6" ht="15">
      <c r="A40" s="62">
        <v>20</v>
      </c>
      <c r="B40" s="52" t="s">
        <v>13</v>
      </c>
      <c r="C40" s="52">
        <v>747</v>
      </c>
      <c r="D40" s="54">
        <f t="shared" si="0"/>
        <v>180</v>
      </c>
      <c r="E40" s="21">
        <v>927</v>
      </c>
      <c r="F40" s="54">
        <f t="shared" si="1"/>
        <v>186.75960996051253</v>
      </c>
    </row>
    <row r="41" spans="1:6" ht="15">
      <c r="A41" s="62"/>
      <c r="B41" s="1" t="s">
        <v>41</v>
      </c>
      <c r="C41" s="1"/>
      <c r="D41" s="54"/>
      <c r="E41" s="21"/>
      <c r="F41" s="54"/>
    </row>
    <row r="42" spans="1:6" ht="15">
      <c r="A42" s="62">
        <v>21</v>
      </c>
      <c r="B42" s="52" t="s">
        <v>14</v>
      </c>
      <c r="C42" s="52">
        <v>1014</v>
      </c>
      <c r="D42" s="54">
        <f t="shared" si="0"/>
        <v>244</v>
      </c>
      <c r="E42" s="21">
        <v>1258</v>
      </c>
      <c r="F42" s="54">
        <f t="shared" si="1"/>
        <v>253.44508018373764</v>
      </c>
    </row>
    <row r="43" spans="1:8" s="3" customFormat="1" ht="15">
      <c r="A43" s="1"/>
      <c r="B43" s="1" t="s">
        <v>20</v>
      </c>
      <c r="C43" s="21">
        <f>SUM(C8:C42)</f>
        <v>24767</v>
      </c>
      <c r="D43" s="21">
        <f>SUM(D8:D42)</f>
        <v>5966</v>
      </c>
      <c r="E43" s="21">
        <f>SUM(E8:E42)</f>
        <v>30733</v>
      </c>
      <c r="F43" s="21">
        <f>SUM(F8:F42)</f>
        <v>6191.675396889355</v>
      </c>
      <c r="H43"/>
    </row>
    <row r="44" spans="1:3" ht="15" hidden="1">
      <c r="A44" s="2"/>
      <c r="B44" s="16" t="s">
        <v>69</v>
      </c>
      <c r="C44" s="2"/>
    </row>
    <row r="45" spans="1:3" ht="15">
      <c r="A45" s="2"/>
      <c r="B45" s="5"/>
      <c r="C45" s="2"/>
    </row>
    <row r="46" spans="1:3" ht="15">
      <c r="A46" s="2"/>
      <c r="B46" s="5"/>
      <c r="C46" s="2"/>
    </row>
    <row r="47" spans="1:5" ht="15">
      <c r="A47" s="2"/>
      <c r="B47" s="5"/>
      <c r="C47" s="2"/>
      <c r="D47" s="2"/>
      <c r="E47" s="7"/>
    </row>
    <row r="48" spans="1:5" ht="15">
      <c r="A48" s="2"/>
      <c r="B48" s="5"/>
      <c r="C48" s="2"/>
      <c r="D48" s="2"/>
      <c r="E48" s="7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3.7109375" style="0" customWidth="1"/>
    <col min="2" max="2" width="32.57421875" style="0" customWidth="1"/>
    <col min="3" max="3" width="9.28125" style="0" hidden="1" customWidth="1"/>
    <col min="4" max="4" width="9.421875" style="0" hidden="1" customWidth="1"/>
  </cols>
  <sheetData>
    <row r="1" ht="15">
      <c r="H1" t="s">
        <v>121</v>
      </c>
    </row>
    <row r="2" spans="1:14" ht="15">
      <c r="A2" s="44"/>
      <c r="B2" s="44" t="s">
        <v>116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">
      <c r="A3" s="44"/>
      <c r="B3" s="44" t="s">
        <v>117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">
      <c r="A4" s="44"/>
      <c r="B4" s="44" t="s">
        <v>85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5">
      <c r="A6" s="140" t="s">
        <v>57</v>
      </c>
      <c r="B6" s="142" t="s">
        <v>23</v>
      </c>
      <c r="C6" s="90"/>
      <c r="D6" s="90"/>
      <c r="E6" s="91" t="s">
        <v>104</v>
      </c>
      <c r="F6" s="90"/>
      <c r="G6" s="90"/>
      <c r="H6" s="90"/>
      <c r="I6" s="92"/>
      <c r="J6" s="91" t="s">
        <v>95</v>
      </c>
      <c r="K6" s="90"/>
      <c r="L6" s="90"/>
      <c r="M6" s="90"/>
      <c r="N6" s="92"/>
    </row>
    <row r="7" spans="1:14" ht="54" customHeight="1">
      <c r="A7" s="141"/>
      <c r="B7" s="143"/>
      <c r="C7" s="89" t="s">
        <v>87</v>
      </c>
      <c r="D7" s="89" t="s">
        <v>105</v>
      </c>
      <c r="E7" s="68" t="s">
        <v>97</v>
      </c>
      <c r="F7" s="13" t="s">
        <v>22</v>
      </c>
      <c r="G7" s="47" t="s">
        <v>21</v>
      </c>
      <c r="H7" s="20" t="s">
        <v>71</v>
      </c>
      <c r="I7" s="69" t="s">
        <v>98</v>
      </c>
      <c r="J7" s="68" t="s">
        <v>99</v>
      </c>
      <c r="K7" s="13" t="s">
        <v>22</v>
      </c>
      <c r="L7" s="47" t="s">
        <v>21</v>
      </c>
      <c r="M7" s="20" t="s">
        <v>71</v>
      </c>
      <c r="N7" s="69" t="s">
        <v>98</v>
      </c>
    </row>
    <row r="8" spans="1:14" s="28" customFormat="1" ht="12.75" customHeight="1">
      <c r="A8" s="62">
        <v>1</v>
      </c>
      <c r="B8" s="62">
        <v>2</v>
      </c>
      <c r="C8" s="62"/>
      <c r="D8" s="62"/>
      <c r="E8" s="62">
        <v>3</v>
      </c>
      <c r="F8" s="62">
        <v>4</v>
      </c>
      <c r="G8" s="62">
        <v>5</v>
      </c>
      <c r="H8" s="62">
        <v>6</v>
      </c>
      <c r="I8" s="93">
        <v>7</v>
      </c>
      <c r="J8" s="62">
        <v>8</v>
      </c>
      <c r="K8" s="62">
        <v>9</v>
      </c>
      <c r="L8" s="62">
        <v>10</v>
      </c>
      <c r="M8" s="62">
        <v>11</v>
      </c>
      <c r="N8" s="93">
        <v>12</v>
      </c>
    </row>
    <row r="9" spans="1:14" s="29" customFormat="1" ht="15">
      <c r="A9" s="94"/>
      <c r="B9" s="94"/>
      <c r="C9" s="95"/>
      <c r="D9" s="96"/>
      <c r="E9" s="95"/>
      <c r="F9" s="95"/>
      <c r="G9" s="95"/>
      <c r="H9" s="95"/>
      <c r="I9" s="97"/>
      <c r="J9" s="95"/>
      <c r="K9" s="95"/>
      <c r="L9" s="95"/>
      <c r="M9" s="95"/>
      <c r="N9" s="97"/>
    </row>
    <row r="10" spans="1:14" s="29" customFormat="1" ht="15">
      <c r="A10" s="94"/>
      <c r="B10" s="1" t="s">
        <v>25</v>
      </c>
      <c r="C10" s="95"/>
      <c r="D10" s="96"/>
      <c r="E10" s="95"/>
      <c r="F10" s="95"/>
      <c r="G10" s="95"/>
      <c r="H10" s="95"/>
      <c r="I10" s="97"/>
      <c r="J10" s="95"/>
      <c r="K10" s="95"/>
      <c r="L10" s="95"/>
      <c r="M10" s="95"/>
      <c r="N10" s="97"/>
    </row>
    <row r="11" spans="1:15" ht="15">
      <c r="A11" s="87" t="s">
        <v>15</v>
      </c>
      <c r="B11" s="11" t="s">
        <v>0</v>
      </c>
      <c r="C11" s="11">
        <v>268</v>
      </c>
      <c r="D11" s="98">
        <v>338</v>
      </c>
      <c r="E11" s="75">
        <v>0.28</v>
      </c>
      <c r="F11" s="76">
        <v>25</v>
      </c>
      <c r="G11" s="76">
        <f>H11-F11</f>
        <v>6</v>
      </c>
      <c r="H11" s="11">
        <v>31</v>
      </c>
      <c r="I11" s="77">
        <f>H11/4/1.2409</f>
        <v>6.24546699975824</v>
      </c>
      <c r="J11" s="75"/>
      <c r="K11" s="76"/>
      <c r="L11" s="75"/>
      <c r="M11" s="76"/>
      <c r="N11" s="99"/>
      <c r="O11" s="40"/>
    </row>
    <row r="12" spans="1:15" ht="15">
      <c r="A12" s="87" t="s">
        <v>16</v>
      </c>
      <c r="B12" s="11" t="s">
        <v>1</v>
      </c>
      <c r="C12" s="11">
        <v>690</v>
      </c>
      <c r="D12" s="98">
        <v>664</v>
      </c>
      <c r="E12" s="75">
        <v>0.904</v>
      </c>
      <c r="F12" s="76">
        <v>81</v>
      </c>
      <c r="G12" s="76">
        <f>H12-F12</f>
        <v>20</v>
      </c>
      <c r="H12" s="11">
        <v>101</v>
      </c>
      <c r="I12" s="77">
        <f aca="true" t="shared" si="0" ref="I12:I42">H12/4/1.2409</f>
        <v>20.34813441856717</v>
      </c>
      <c r="J12" s="75">
        <v>0.048</v>
      </c>
      <c r="K12" s="76">
        <v>10</v>
      </c>
      <c r="L12" s="76">
        <f>M12-K12</f>
        <v>3</v>
      </c>
      <c r="M12" s="76">
        <v>13</v>
      </c>
      <c r="N12" s="77">
        <f>M12/4/1.2409</f>
        <v>2.61906680635023</v>
      </c>
      <c r="O12" s="40"/>
    </row>
    <row r="13" spans="1:15" ht="15">
      <c r="A13" s="87" t="s">
        <v>17</v>
      </c>
      <c r="B13" s="11" t="s">
        <v>26</v>
      </c>
      <c r="C13" s="11">
        <v>98</v>
      </c>
      <c r="D13" s="98">
        <v>97</v>
      </c>
      <c r="E13" s="75"/>
      <c r="F13" s="76"/>
      <c r="G13" s="76">
        <f>H13-F13</f>
        <v>0</v>
      </c>
      <c r="H13" s="11"/>
      <c r="I13" s="77">
        <f t="shared" si="0"/>
        <v>0</v>
      </c>
      <c r="J13" s="75">
        <v>0.095</v>
      </c>
      <c r="K13" s="76">
        <v>22</v>
      </c>
      <c r="L13" s="76">
        <f>M13-K13</f>
        <v>5</v>
      </c>
      <c r="M13" s="76">
        <v>27</v>
      </c>
      <c r="N13" s="77">
        <f>M13/4/1.2409</f>
        <v>5.439600290112016</v>
      </c>
      <c r="O13" s="40"/>
    </row>
    <row r="14" spans="1:15" ht="15">
      <c r="A14" s="87" t="s">
        <v>18</v>
      </c>
      <c r="B14" s="11" t="s">
        <v>56</v>
      </c>
      <c r="C14" s="11"/>
      <c r="D14" s="98"/>
      <c r="E14" s="75">
        <v>6.238</v>
      </c>
      <c r="F14" s="76">
        <v>559</v>
      </c>
      <c r="G14" s="76">
        <f>H14-F14</f>
        <v>135</v>
      </c>
      <c r="H14" s="11">
        <v>694</v>
      </c>
      <c r="I14" s="77">
        <f t="shared" si="0"/>
        <v>139.81787412361996</v>
      </c>
      <c r="J14" s="75"/>
      <c r="K14" s="76"/>
      <c r="L14" s="76"/>
      <c r="M14" s="76"/>
      <c r="N14" s="77"/>
      <c r="O14" s="40"/>
    </row>
    <row r="15" spans="1:15" ht="29.25">
      <c r="A15" s="87" t="s">
        <v>19</v>
      </c>
      <c r="B15" s="68" t="s">
        <v>58</v>
      </c>
      <c r="C15" s="11"/>
      <c r="D15" s="98"/>
      <c r="E15" s="75">
        <v>0.095</v>
      </c>
      <c r="F15" s="76">
        <v>9</v>
      </c>
      <c r="G15" s="76">
        <f>H15-F15</f>
        <v>2</v>
      </c>
      <c r="H15" s="11">
        <v>11</v>
      </c>
      <c r="I15" s="77">
        <f t="shared" si="0"/>
        <v>2.2161334515271176</v>
      </c>
      <c r="J15" s="75"/>
      <c r="K15" s="75"/>
      <c r="L15" s="75"/>
      <c r="M15" s="76"/>
      <c r="N15" s="99"/>
      <c r="O15" s="40"/>
    </row>
    <row r="16" spans="1:15" ht="15">
      <c r="A16" s="87"/>
      <c r="B16" s="1" t="s">
        <v>28</v>
      </c>
      <c r="C16" s="11"/>
      <c r="D16" s="98"/>
      <c r="E16" s="75"/>
      <c r="F16" s="76"/>
      <c r="G16" s="76"/>
      <c r="H16" s="11"/>
      <c r="I16" s="77"/>
      <c r="J16" s="75"/>
      <c r="K16" s="75"/>
      <c r="L16" s="75"/>
      <c r="M16" s="76"/>
      <c r="N16" s="99"/>
      <c r="O16" s="40"/>
    </row>
    <row r="17" spans="1:15" ht="15">
      <c r="A17" s="87" t="s">
        <v>42</v>
      </c>
      <c r="B17" s="11" t="s">
        <v>70</v>
      </c>
      <c r="C17" s="11">
        <v>175</v>
      </c>
      <c r="D17" s="98">
        <v>182</v>
      </c>
      <c r="E17" s="75">
        <v>0.19</v>
      </c>
      <c r="F17" s="76">
        <v>17</v>
      </c>
      <c r="G17" s="76">
        <f>H17-F17</f>
        <v>4</v>
      </c>
      <c r="H17" s="11">
        <v>21</v>
      </c>
      <c r="I17" s="77">
        <f t="shared" si="0"/>
        <v>4.230800225642679</v>
      </c>
      <c r="J17" s="75"/>
      <c r="K17" s="76"/>
      <c r="L17" s="76"/>
      <c r="M17" s="76"/>
      <c r="N17" s="77"/>
      <c r="O17" s="40"/>
    </row>
    <row r="18" spans="1:15" ht="15">
      <c r="A18" s="87"/>
      <c r="B18" s="1" t="s">
        <v>30</v>
      </c>
      <c r="C18" s="11"/>
      <c r="D18" s="98"/>
      <c r="E18" s="75"/>
      <c r="F18" s="76"/>
      <c r="G18" s="76"/>
      <c r="H18" s="11"/>
      <c r="I18" s="77"/>
      <c r="J18" s="75"/>
      <c r="K18" s="76"/>
      <c r="L18" s="76"/>
      <c r="M18" s="76"/>
      <c r="N18" s="77"/>
      <c r="O18" s="40"/>
    </row>
    <row r="19" spans="1:15" ht="15">
      <c r="A19" s="87" t="s">
        <v>43</v>
      </c>
      <c r="B19" s="11" t="s">
        <v>2</v>
      </c>
      <c r="C19" s="11">
        <v>88</v>
      </c>
      <c r="D19" s="98">
        <v>89</v>
      </c>
      <c r="E19" s="75">
        <v>0.762</v>
      </c>
      <c r="F19" s="76">
        <v>68</v>
      </c>
      <c r="G19" s="76">
        <f>H19-F19</f>
        <v>17</v>
      </c>
      <c r="H19" s="11">
        <v>85</v>
      </c>
      <c r="I19" s="77">
        <f t="shared" si="0"/>
        <v>17.124667579982273</v>
      </c>
      <c r="J19" s="75"/>
      <c r="K19" s="76"/>
      <c r="L19" s="76"/>
      <c r="M19" s="76"/>
      <c r="N19" s="77"/>
      <c r="O19" s="40"/>
    </row>
    <row r="20" spans="1:15" ht="15">
      <c r="A20" s="87"/>
      <c r="B20" s="1" t="s">
        <v>31</v>
      </c>
      <c r="C20" s="11"/>
      <c r="D20" s="98"/>
      <c r="E20" s="75"/>
      <c r="F20" s="76"/>
      <c r="G20" s="76"/>
      <c r="H20" s="11"/>
      <c r="I20" s="77"/>
      <c r="J20" s="75"/>
      <c r="K20" s="76"/>
      <c r="L20" s="76"/>
      <c r="M20" s="76"/>
      <c r="N20" s="77"/>
      <c r="O20" s="40"/>
    </row>
    <row r="21" spans="1:15" ht="15">
      <c r="A21" s="87" t="s">
        <v>44</v>
      </c>
      <c r="B21" s="11" t="s">
        <v>3</v>
      </c>
      <c r="C21" s="11">
        <v>79</v>
      </c>
      <c r="D21" s="98">
        <v>79</v>
      </c>
      <c r="E21" s="75">
        <v>0.38</v>
      </c>
      <c r="F21" s="76">
        <v>34</v>
      </c>
      <c r="G21" s="76">
        <f>H21-F21</f>
        <v>8</v>
      </c>
      <c r="H21" s="11">
        <v>42</v>
      </c>
      <c r="I21" s="77">
        <f t="shared" si="0"/>
        <v>8.461600451285358</v>
      </c>
      <c r="J21" s="75">
        <v>0.1</v>
      </c>
      <c r="K21" s="76">
        <v>23</v>
      </c>
      <c r="L21" s="76">
        <f aca="true" t="shared" si="1" ref="L21:L31">M21-K21</f>
        <v>5</v>
      </c>
      <c r="M21" s="76">
        <v>28</v>
      </c>
      <c r="N21" s="77">
        <f aca="true" t="shared" si="2" ref="N21:N31">M21/4/1.2409</f>
        <v>5.641066967523572</v>
      </c>
      <c r="O21" s="40"/>
    </row>
    <row r="22" spans="1:15" ht="15">
      <c r="A22" s="87"/>
      <c r="B22" s="1" t="s">
        <v>32</v>
      </c>
      <c r="C22" s="11"/>
      <c r="D22" s="98"/>
      <c r="E22" s="75"/>
      <c r="F22" s="76"/>
      <c r="G22" s="76"/>
      <c r="H22" s="11"/>
      <c r="I22" s="77"/>
      <c r="J22" s="75"/>
      <c r="K22" s="76"/>
      <c r="L22" s="76"/>
      <c r="M22" s="76"/>
      <c r="N22" s="77"/>
      <c r="O22" s="40"/>
    </row>
    <row r="23" spans="1:15" ht="15">
      <c r="A23" s="87" t="s">
        <v>45</v>
      </c>
      <c r="B23" s="11" t="s">
        <v>4</v>
      </c>
      <c r="C23" s="11">
        <v>52</v>
      </c>
      <c r="D23" s="98">
        <v>52</v>
      </c>
      <c r="E23" s="75">
        <v>0.238</v>
      </c>
      <c r="F23" s="76">
        <v>21</v>
      </c>
      <c r="G23" s="76">
        <f>H23-F23</f>
        <v>5</v>
      </c>
      <c r="H23" s="11">
        <v>26</v>
      </c>
      <c r="I23" s="77">
        <f t="shared" si="0"/>
        <v>5.23813361270046</v>
      </c>
      <c r="J23" s="75">
        <v>0.095</v>
      </c>
      <c r="K23" s="76">
        <v>22</v>
      </c>
      <c r="L23" s="76">
        <f t="shared" si="1"/>
        <v>5</v>
      </c>
      <c r="M23" s="76">
        <v>27</v>
      </c>
      <c r="N23" s="77">
        <f t="shared" si="2"/>
        <v>5.439600290112016</v>
      </c>
      <c r="O23" s="40"/>
    </row>
    <row r="24" spans="1:15" ht="15">
      <c r="A24" s="87"/>
      <c r="B24" s="1" t="s">
        <v>33</v>
      </c>
      <c r="C24" s="11"/>
      <c r="D24" s="98"/>
      <c r="E24" s="75"/>
      <c r="F24" s="76"/>
      <c r="G24" s="76"/>
      <c r="H24" s="11"/>
      <c r="I24" s="77"/>
      <c r="J24" s="75"/>
      <c r="K24" s="76"/>
      <c r="L24" s="76"/>
      <c r="M24" s="76"/>
      <c r="N24" s="77"/>
      <c r="O24" s="40"/>
    </row>
    <row r="25" spans="1:15" ht="15">
      <c r="A25" s="87" t="s">
        <v>46</v>
      </c>
      <c r="B25" s="11" t="s">
        <v>5</v>
      </c>
      <c r="C25" s="11">
        <v>87</v>
      </c>
      <c r="D25" s="98">
        <v>88</v>
      </c>
      <c r="E25" s="75">
        <v>0.38</v>
      </c>
      <c r="F25" s="76">
        <v>34</v>
      </c>
      <c r="G25" s="76">
        <f>H25-F25</f>
        <v>8</v>
      </c>
      <c r="H25" s="11">
        <v>42</v>
      </c>
      <c r="I25" s="77">
        <f t="shared" si="0"/>
        <v>8.461600451285358</v>
      </c>
      <c r="J25" s="75">
        <v>0.38</v>
      </c>
      <c r="K25" s="76">
        <v>86</v>
      </c>
      <c r="L25" s="76">
        <f t="shared" si="1"/>
        <v>21</v>
      </c>
      <c r="M25" s="76">
        <v>107</v>
      </c>
      <c r="N25" s="77">
        <f t="shared" si="2"/>
        <v>21.556934483036507</v>
      </c>
      <c r="O25" s="40"/>
    </row>
    <row r="26" spans="1:15" ht="15">
      <c r="A26" s="87"/>
      <c r="B26" s="1" t="s">
        <v>34</v>
      </c>
      <c r="C26" s="11"/>
      <c r="D26" s="98"/>
      <c r="E26" s="75"/>
      <c r="F26" s="76"/>
      <c r="G26" s="76"/>
      <c r="H26" s="11"/>
      <c r="I26" s="77"/>
      <c r="J26" s="75"/>
      <c r="K26" s="76"/>
      <c r="L26" s="76"/>
      <c r="M26" s="76"/>
      <c r="N26" s="77"/>
      <c r="O26" s="40"/>
    </row>
    <row r="27" spans="1:15" ht="15">
      <c r="A27" s="87" t="s">
        <v>47</v>
      </c>
      <c r="B27" s="11" t="s">
        <v>6</v>
      </c>
      <c r="C27" s="11">
        <v>142</v>
      </c>
      <c r="D27" s="98">
        <v>151</v>
      </c>
      <c r="E27" s="75">
        <v>0.81</v>
      </c>
      <c r="F27" s="76">
        <v>73</v>
      </c>
      <c r="G27" s="76">
        <f>H27-F27</f>
        <v>17</v>
      </c>
      <c r="H27" s="11">
        <v>90</v>
      </c>
      <c r="I27" s="77">
        <f t="shared" si="0"/>
        <v>18.132000967040053</v>
      </c>
      <c r="J27" s="75"/>
      <c r="K27" s="76"/>
      <c r="L27" s="76"/>
      <c r="M27" s="76"/>
      <c r="N27" s="77"/>
      <c r="O27" s="40"/>
    </row>
    <row r="28" spans="1:15" ht="15">
      <c r="A28" s="87"/>
      <c r="B28" s="1" t="s">
        <v>29</v>
      </c>
      <c r="C28" s="11"/>
      <c r="D28" s="98"/>
      <c r="E28" s="75"/>
      <c r="F28" s="76"/>
      <c r="G28" s="76"/>
      <c r="H28" s="11"/>
      <c r="I28" s="77"/>
      <c r="J28" s="75"/>
      <c r="K28" s="76"/>
      <c r="L28" s="76"/>
      <c r="M28" s="76"/>
      <c r="N28" s="77"/>
      <c r="O28" s="40"/>
    </row>
    <row r="29" spans="1:15" ht="15">
      <c r="A29" s="87" t="s">
        <v>48</v>
      </c>
      <c r="B29" s="11" t="s">
        <v>7</v>
      </c>
      <c r="C29" s="11">
        <v>84</v>
      </c>
      <c r="D29" s="98">
        <v>89</v>
      </c>
      <c r="E29" s="75">
        <v>0.52</v>
      </c>
      <c r="F29" s="76">
        <v>47</v>
      </c>
      <c r="G29" s="76">
        <f>H29-F29</f>
        <v>11</v>
      </c>
      <c r="H29" s="11">
        <v>58</v>
      </c>
      <c r="I29" s="77">
        <f t="shared" si="0"/>
        <v>11.685067289870256</v>
      </c>
      <c r="J29" s="75">
        <v>0.19</v>
      </c>
      <c r="K29" s="76">
        <v>43</v>
      </c>
      <c r="L29" s="76">
        <f t="shared" si="1"/>
        <v>10</v>
      </c>
      <c r="M29" s="76">
        <v>53</v>
      </c>
      <c r="N29" s="77">
        <f t="shared" si="2"/>
        <v>10.677733902812475</v>
      </c>
      <c r="O29" s="40"/>
    </row>
    <row r="30" spans="1:15" ht="15">
      <c r="A30" s="87"/>
      <c r="B30" s="1" t="s">
        <v>35</v>
      </c>
      <c r="C30" s="11"/>
      <c r="D30" s="98"/>
      <c r="E30" s="75"/>
      <c r="F30" s="76"/>
      <c r="G30" s="76"/>
      <c r="H30" s="11"/>
      <c r="I30" s="77"/>
      <c r="J30" s="75"/>
      <c r="K30" s="76"/>
      <c r="L30" s="76"/>
      <c r="M30" s="76"/>
      <c r="N30" s="77"/>
      <c r="O30" s="40"/>
    </row>
    <row r="31" spans="1:15" ht="15">
      <c r="A31" s="87" t="s">
        <v>49</v>
      </c>
      <c r="B31" s="11" t="s">
        <v>8</v>
      </c>
      <c r="C31" s="11">
        <v>47</v>
      </c>
      <c r="D31" s="98">
        <v>53</v>
      </c>
      <c r="E31" s="75">
        <v>0.265</v>
      </c>
      <c r="F31" s="76">
        <v>23</v>
      </c>
      <c r="G31" s="76">
        <f>H31-F31</f>
        <v>6</v>
      </c>
      <c r="H31" s="11">
        <v>29</v>
      </c>
      <c r="I31" s="77">
        <f t="shared" si="0"/>
        <v>5.842533644935128</v>
      </c>
      <c r="J31" s="75">
        <v>0.048</v>
      </c>
      <c r="K31" s="76">
        <v>10</v>
      </c>
      <c r="L31" s="76">
        <f t="shared" si="1"/>
        <v>3</v>
      </c>
      <c r="M31" s="76">
        <v>13</v>
      </c>
      <c r="N31" s="77">
        <f t="shared" si="2"/>
        <v>2.61906680635023</v>
      </c>
      <c r="O31" s="40"/>
    </row>
    <row r="32" spans="1:15" ht="15">
      <c r="A32" s="87"/>
      <c r="B32" s="1" t="s">
        <v>36</v>
      </c>
      <c r="C32" s="11"/>
      <c r="D32" s="98"/>
      <c r="E32" s="75"/>
      <c r="F32" s="76"/>
      <c r="G32" s="76"/>
      <c r="H32" s="11"/>
      <c r="I32" s="77"/>
      <c r="J32" s="75"/>
      <c r="K32" s="76"/>
      <c r="L32" s="76"/>
      <c r="M32" s="76"/>
      <c r="N32" s="77"/>
      <c r="O32" s="40"/>
    </row>
    <row r="33" spans="1:15" ht="15">
      <c r="A33" s="87" t="s">
        <v>50</v>
      </c>
      <c r="B33" s="11" t="s">
        <v>9</v>
      </c>
      <c r="C33" s="11">
        <v>78</v>
      </c>
      <c r="D33" s="98">
        <v>85</v>
      </c>
      <c r="E33" s="75">
        <v>0.19</v>
      </c>
      <c r="F33" s="76">
        <v>17</v>
      </c>
      <c r="G33" s="76">
        <f>H33-F33</f>
        <v>4</v>
      </c>
      <c r="H33" s="11">
        <v>21</v>
      </c>
      <c r="I33" s="77">
        <f t="shared" si="0"/>
        <v>4.230800225642679</v>
      </c>
      <c r="J33" s="75"/>
      <c r="K33" s="75"/>
      <c r="L33" s="75"/>
      <c r="M33" s="76"/>
      <c r="N33" s="99"/>
      <c r="O33" s="40"/>
    </row>
    <row r="34" spans="1:15" ht="15">
      <c r="A34" s="87"/>
      <c r="B34" s="1" t="s">
        <v>37</v>
      </c>
      <c r="C34" s="11"/>
      <c r="D34" s="98"/>
      <c r="E34" s="75"/>
      <c r="F34" s="76"/>
      <c r="G34" s="76"/>
      <c r="H34" s="11"/>
      <c r="I34" s="77"/>
      <c r="J34" s="75"/>
      <c r="K34" s="75"/>
      <c r="L34" s="75"/>
      <c r="M34" s="76"/>
      <c r="N34" s="99"/>
      <c r="O34" s="40"/>
    </row>
    <row r="35" spans="1:15" ht="15">
      <c r="A35" s="87" t="s">
        <v>51</v>
      </c>
      <c r="B35" s="11" t="s">
        <v>10</v>
      </c>
      <c r="C35" s="11">
        <v>43</v>
      </c>
      <c r="D35" s="98">
        <v>43</v>
      </c>
      <c r="E35" s="75">
        <v>0.43</v>
      </c>
      <c r="F35" s="76">
        <v>39</v>
      </c>
      <c r="G35" s="76">
        <f>H35-F35</f>
        <v>9</v>
      </c>
      <c r="H35" s="11">
        <v>48</v>
      </c>
      <c r="I35" s="77">
        <f t="shared" si="0"/>
        <v>9.670400515754695</v>
      </c>
      <c r="J35" s="75"/>
      <c r="K35" s="75"/>
      <c r="L35" s="75"/>
      <c r="M35" s="76"/>
      <c r="N35" s="99"/>
      <c r="O35" s="40"/>
    </row>
    <row r="36" spans="1:15" ht="15">
      <c r="A36" s="87"/>
      <c r="B36" s="1" t="s">
        <v>39</v>
      </c>
      <c r="C36" s="11"/>
      <c r="D36" s="98"/>
      <c r="E36" s="75"/>
      <c r="F36" s="76"/>
      <c r="G36" s="76"/>
      <c r="H36" s="11"/>
      <c r="I36" s="77"/>
      <c r="J36" s="75"/>
      <c r="K36" s="75"/>
      <c r="L36" s="75"/>
      <c r="M36" s="76"/>
      <c r="N36" s="99"/>
      <c r="O36" s="40"/>
    </row>
    <row r="37" spans="1:15" ht="15">
      <c r="A37" s="87" t="s">
        <v>52</v>
      </c>
      <c r="B37" s="11" t="s">
        <v>12</v>
      </c>
      <c r="C37" s="11">
        <v>95</v>
      </c>
      <c r="D37" s="98">
        <v>99</v>
      </c>
      <c r="E37" s="75">
        <v>0.14</v>
      </c>
      <c r="F37" s="76">
        <v>13</v>
      </c>
      <c r="G37" s="76">
        <f>H37-F37</f>
        <v>3</v>
      </c>
      <c r="H37" s="11">
        <v>16</v>
      </c>
      <c r="I37" s="77">
        <f t="shared" si="0"/>
        <v>3.223466838584898</v>
      </c>
      <c r="J37" s="75"/>
      <c r="K37" s="75"/>
      <c r="L37" s="75"/>
      <c r="M37" s="76"/>
      <c r="N37" s="99"/>
      <c r="O37" s="40"/>
    </row>
    <row r="38" spans="1:15" ht="15">
      <c r="A38" s="87" t="s">
        <v>53</v>
      </c>
      <c r="B38" s="52" t="s">
        <v>67</v>
      </c>
      <c r="C38" s="11"/>
      <c r="D38" s="98"/>
      <c r="E38" s="75">
        <v>0.286</v>
      </c>
      <c r="F38" s="76">
        <v>26</v>
      </c>
      <c r="G38" s="76">
        <f>H38-F38</f>
        <v>6</v>
      </c>
      <c r="H38" s="11">
        <v>32</v>
      </c>
      <c r="I38" s="77">
        <f t="shared" si="0"/>
        <v>6.446933677169796</v>
      </c>
      <c r="J38" s="75"/>
      <c r="K38" s="75"/>
      <c r="L38" s="75"/>
      <c r="M38" s="76"/>
      <c r="N38" s="99"/>
      <c r="O38" s="40"/>
    </row>
    <row r="39" spans="1:15" ht="15">
      <c r="A39" s="87"/>
      <c r="B39" s="1" t="s">
        <v>40</v>
      </c>
      <c r="C39" s="11"/>
      <c r="D39" s="98"/>
      <c r="E39" s="75"/>
      <c r="F39" s="76"/>
      <c r="G39" s="76"/>
      <c r="H39" s="11"/>
      <c r="I39" s="77"/>
      <c r="J39" s="75"/>
      <c r="K39" s="75"/>
      <c r="L39" s="75"/>
      <c r="M39" s="76"/>
      <c r="N39" s="99"/>
      <c r="O39" s="40"/>
    </row>
    <row r="40" spans="1:15" ht="15">
      <c r="A40" s="87" t="s">
        <v>54</v>
      </c>
      <c r="B40" s="11" t="s">
        <v>13</v>
      </c>
      <c r="C40" s="11">
        <v>47</v>
      </c>
      <c r="D40" s="98">
        <v>50</v>
      </c>
      <c r="E40" s="75">
        <v>0.5</v>
      </c>
      <c r="F40" s="76">
        <v>45</v>
      </c>
      <c r="G40" s="76">
        <f>H40-F40</f>
        <v>11</v>
      </c>
      <c r="H40" s="11">
        <v>56</v>
      </c>
      <c r="I40" s="77">
        <f t="shared" si="0"/>
        <v>11.282133935047144</v>
      </c>
      <c r="J40" s="75"/>
      <c r="K40" s="75"/>
      <c r="L40" s="75"/>
      <c r="M40" s="76"/>
      <c r="N40" s="99"/>
      <c r="O40" s="40"/>
    </row>
    <row r="41" spans="1:15" ht="15">
      <c r="A41" s="87"/>
      <c r="B41" s="1" t="s">
        <v>41</v>
      </c>
      <c r="C41" s="11"/>
      <c r="D41" s="98"/>
      <c r="E41" s="75"/>
      <c r="F41" s="76"/>
      <c r="G41" s="76"/>
      <c r="H41" s="11"/>
      <c r="I41" s="77"/>
      <c r="J41" s="75"/>
      <c r="K41" s="75"/>
      <c r="L41" s="75"/>
      <c r="M41" s="76"/>
      <c r="N41" s="99"/>
      <c r="O41" s="40"/>
    </row>
    <row r="42" spans="1:15" ht="15">
      <c r="A42" s="87" t="s">
        <v>106</v>
      </c>
      <c r="B42" s="11" t="s">
        <v>14</v>
      </c>
      <c r="C42" s="11">
        <v>54</v>
      </c>
      <c r="D42" s="98">
        <v>56</v>
      </c>
      <c r="E42" s="75">
        <v>0.76</v>
      </c>
      <c r="F42" s="76">
        <v>68</v>
      </c>
      <c r="G42" s="76">
        <f>H42-F42</f>
        <v>17</v>
      </c>
      <c r="H42" s="11">
        <v>85</v>
      </c>
      <c r="I42" s="77">
        <f t="shared" si="0"/>
        <v>17.124667579982273</v>
      </c>
      <c r="J42" s="75"/>
      <c r="K42" s="75"/>
      <c r="L42" s="75"/>
      <c r="M42" s="76"/>
      <c r="N42" s="99"/>
      <c r="O42" s="40"/>
    </row>
    <row r="43" spans="1:15" ht="15">
      <c r="A43" s="87"/>
      <c r="B43" s="11"/>
      <c r="C43" s="11"/>
      <c r="D43" s="98"/>
      <c r="E43" s="75"/>
      <c r="F43" s="76"/>
      <c r="G43" s="76"/>
      <c r="H43" s="11"/>
      <c r="I43" s="77"/>
      <c r="J43" s="75"/>
      <c r="K43" s="75"/>
      <c r="L43" s="75"/>
      <c r="M43" s="76"/>
      <c r="N43" s="99"/>
      <c r="O43" s="40"/>
    </row>
    <row r="44" spans="1:15" ht="15">
      <c r="A44" s="87"/>
      <c r="B44" s="79" t="s">
        <v>102</v>
      </c>
      <c r="C44" s="79"/>
      <c r="D44" s="81"/>
      <c r="E44" s="80"/>
      <c r="F44" s="80"/>
      <c r="G44" s="81"/>
      <c r="H44" s="79">
        <v>120</v>
      </c>
      <c r="I44" s="81"/>
      <c r="J44" s="80"/>
      <c r="K44" s="80"/>
      <c r="L44" s="80"/>
      <c r="M44" s="81"/>
      <c r="N44" s="80"/>
      <c r="O44" s="40"/>
    </row>
    <row r="45" spans="1:16" s="30" customFormat="1" ht="15">
      <c r="A45" s="22"/>
      <c r="B45" s="84" t="s">
        <v>103</v>
      </c>
      <c r="C45" s="86">
        <f>SUM(C9:C42)</f>
        <v>2127</v>
      </c>
      <c r="D45" s="86">
        <f>SUM(D9:D42)</f>
        <v>2215</v>
      </c>
      <c r="E45" s="100">
        <f aca="true" t="shared" si="3" ref="E45:N45">SUM(E11:E44)</f>
        <v>13.368000000000002</v>
      </c>
      <c r="F45" s="86">
        <f t="shared" si="3"/>
        <v>1199</v>
      </c>
      <c r="G45" s="86">
        <f t="shared" si="3"/>
        <v>289</v>
      </c>
      <c r="H45" s="86">
        <f t="shared" si="3"/>
        <v>1608</v>
      </c>
      <c r="I45" s="86">
        <f t="shared" si="3"/>
        <v>299.78241598839554</v>
      </c>
      <c r="J45" s="100">
        <f t="shared" si="3"/>
        <v>0.956</v>
      </c>
      <c r="K45" s="86">
        <f t="shared" si="3"/>
        <v>216</v>
      </c>
      <c r="L45" s="86">
        <f t="shared" si="3"/>
        <v>52</v>
      </c>
      <c r="M45" s="86">
        <f t="shared" si="3"/>
        <v>268</v>
      </c>
      <c r="N45" s="86">
        <f t="shared" si="3"/>
        <v>53.99306954629705</v>
      </c>
      <c r="O45" s="40"/>
      <c r="P45"/>
    </row>
  </sheetData>
  <sheetProtection/>
  <mergeCells count="2">
    <mergeCell ref="A6:A7"/>
    <mergeCell ref="B6:B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6.140625" style="0" customWidth="1"/>
    <col min="2" max="2" width="33.7109375" style="0" customWidth="1"/>
  </cols>
  <sheetData>
    <row r="1" ht="15">
      <c r="D1" t="s">
        <v>120</v>
      </c>
    </row>
    <row r="3" spans="1:8" ht="15.75">
      <c r="A3" s="42" t="s">
        <v>15</v>
      </c>
      <c r="B3" s="43" t="s">
        <v>114</v>
      </c>
      <c r="C3" s="43"/>
      <c r="D3" s="43"/>
      <c r="E3" s="43"/>
      <c r="F3" s="43"/>
      <c r="G3" s="43"/>
      <c r="H3" s="43"/>
    </row>
    <row r="4" spans="1:8" ht="15.75">
      <c r="A4" s="101"/>
      <c r="B4" s="43" t="s">
        <v>113</v>
      </c>
      <c r="C4" s="43"/>
      <c r="D4" s="43"/>
      <c r="E4" s="43"/>
      <c r="F4" s="41"/>
      <c r="G4" s="41"/>
      <c r="H4" s="41"/>
    </row>
    <row r="5" spans="1:8" ht="15.75">
      <c r="A5" s="101"/>
      <c r="B5" s="102"/>
      <c r="C5" s="101"/>
      <c r="D5" s="101"/>
      <c r="E5" s="101"/>
      <c r="F5" s="41"/>
      <c r="G5" s="41"/>
      <c r="H5" s="41"/>
    </row>
    <row r="6" spans="1:8" ht="15.75">
      <c r="A6" s="101"/>
      <c r="B6" s="103" t="s">
        <v>89</v>
      </c>
      <c r="C6" s="104"/>
      <c r="D6" s="104"/>
      <c r="E6" s="104"/>
      <c r="F6" s="41"/>
      <c r="G6" s="41"/>
      <c r="H6" s="41"/>
    </row>
    <row r="7" spans="1:8" ht="47.25">
      <c r="A7" s="101"/>
      <c r="B7" s="105" t="s">
        <v>107</v>
      </c>
      <c r="C7" s="106">
        <v>79924</v>
      </c>
      <c r="D7" s="107"/>
      <c r="E7" s="107"/>
      <c r="F7" s="41"/>
      <c r="G7" s="41"/>
      <c r="H7" s="41"/>
    </row>
    <row r="8" spans="1:8" ht="15.75">
      <c r="A8" s="101"/>
      <c r="B8" s="108" t="s">
        <v>108</v>
      </c>
      <c r="C8" s="106">
        <v>64808</v>
      </c>
      <c r="D8" s="107"/>
      <c r="E8" s="107"/>
      <c r="F8" s="41"/>
      <c r="G8" s="41"/>
      <c r="H8" s="41"/>
    </row>
    <row r="9" spans="1:8" ht="15.75">
      <c r="A9" s="101"/>
      <c r="B9" s="109" t="s">
        <v>111</v>
      </c>
      <c r="C9" s="106">
        <f>SUM(C7:C8)</f>
        <v>144732</v>
      </c>
      <c r="D9" s="110"/>
      <c r="E9" s="110"/>
      <c r="F9" s="41"/>
      <c r="G9" s="41"/>
      <c r="H9" s="41"/>
    </row>
    <row r="10" spans="1:8" ht="15.75">
      <c r="A10" s="101"/>
      <c r="B10" s="101"/>
      <c r="C10" s="101"/>
      <c r="D10" s="101"/>
      <c r="E10" s="101"/>
      <c r="F10" s="41"/>
      <c r="G10" s="41"/>
      <c r="H10" s="41"/>
    </row>
    <row r="11" spans="1:8" ht="15.75">
      <c r="A11" s="101"/>
      <c r="B11" s="101"/>
      <c r="C11" s="101"/>
      <c r="D11" s="101"/>
      <c r="E11" s="101"/>
      <c r="F11" s="41"/>
      <c r="G11" s="41"/>
      <c r="H11" s="41"/>
    </row>
    <row r="12" spans="1:8" ht="15.75">
      <c r="A12" s="42" t="s">
        <v>16</v>
      </c>
      <c r="B12" s="43" t="s">
        <v>115</v>
      </c>
      <c r="C12" s="43"/>
      <c r="D12" s="43"/>
      <c r="E12" s="43"/>
      <c r="F12" s="43"/>
      <c r="G12" s="43"/>
      <c r="H12" s="41"/>
    </row>
    <row r="13" spans="1:8" ht="15.75">
      <c r="A13" s="42"/>
      <c r="B13" s="43" t="s">
        <v>113</v>
      </c>
      <c r="C13" s="43"/>
      <c r="D13" s="43"/>
      <c r="E13" s="43"/>
      <c r="F13" s="43"/>
      <c r="G13" s="43"/>
      <c r="H13" s="41"/>
    </row>
    <row r="14" spans="1:8" ht="15.75">
      <c r="A14" s="101"/>
      <c r="B14" s="101"/>
      <c r="C14" s="101"/>
      <c r="D14" s="101"/>
      <c r="E14" s="101"/>
      <c r="F14" s="41"/>
      <c r="G14" s="41"/>
      <c r="H14" s="41"/>
    </row>
    <row r="15" spans="1:8" ht="15.75">
      <c r="A15" s="101"/>
      <c r="B15" s="111" t="s">
        <v>109</v>
      </c>
      <c r="C15" s="111">
        <v>2024</v>
      </c>
      <c r="D15" s="101"/>
      <c r="E15" s="101"/>
      <c r="F15" s="41"/>
      <c r="G15" s="41"/>
      <c r="H15" s="41"/>
    </row>
    <row r="16" spans="1:8" ht="15.75">
      <c r="A16" s="101"/>
      <c r="B16" s="111" t="s">
        <v>110</v>
      </c>
      <c r="C16" s="111">
        <v>364</v>
      </c>
      <c r="D16" s="101"/>
      <c r="E16" s="101"/>
      <c r="F16" s="41"/>
      <c r="G16" s="41"/>
      <c r="H16" s="41"/>
    </row>
    <row r="17" spans="1:8" ht="15.75">
      <c r="A17" s="101"/>
      <c r="B17" s="106" t="s">
        <v>112</v>
      </c>
      <c r="C17" s="106">
        <f>SUM(C15:C16)</f>
        <v>2388</v>
      </c>
      <c r="D17" s="101"/>
      <c r="E17" s="101"/>
      <c r="F17" s="41"/>
      <c r="G17" s="41"/>
      <c r="H17" s="41"/>
    </row>
    <row r="18" spans="1:8" ht="15.75">
      <c r="A18" s="41"/>
      <c r="B18" s="41"/>
      <c r="C18" s="41"/>
      <c r="D18" s="41"/>
      <c r="E18" s="41"/>
      <c r="F18" s="41"/>
      <c r="G18" s="41"/>
      <c r="H18" s="41"/>
    </row>
    <row r="19" spans="1:8" ht="15.75">
      <c r="A19" s="41"/>
      <c r="B19" s="41"/>
      <c r="C19" s="41"/>
      <c r="D19" s="41"/>
      <c r="E19" s="41"/>
      <c r="F19" s="41"/>
      <c r="G19" s="41"/>
      <c r="H19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4.00390625" style="0" customWidth="1"/>
    <col min="2" max="2" width="26.421875" style="0" customWidth="1"/>
    <col min="3" max="4" width="10.28125" style="0" customWidth="1"/>
    <col min="5" max="5" width="8.57421875" style="0" customWidth="1"/>
    <col min="6" max="6" width="11.28125" style="0" customWidth="1"/>
    <col min="7" max="7" width="12.00390625" style="0" customWidth="1"/>
    <col min="8" max="8" width="9.57421875" style="0" customWidth="1"/>
  </cols>
  <sheetData>
    <row r="1" ht="15">
      <c r="F1" t="s">
        <v>120</v>
      </c>
    </row>
    <row r="2" spans="1:8" ht="14.25" customHeight="1">
      <c r="A2" s="44"/>
      <c r="B2" s="3" t="s">
        <v>118</v>
      </c>
      <c r="C2" s="3"/>
      <c r="D2" s="45"/>
      <c r="E2" s="45"/>
      <c r="F2" s="45"/>
      <c r="G2" s="45"/>
      <c r="H2" s="45"/>
    </row>
    <row r="3" spans="1:8" ht="14.25" customHeight="1">
      <c r="A3" s="45"/>
      <c r="B3" s="45" t="s">
        <v>86</v>
      </c>
      <c r="C3" s="45"/>
      <c r="D3" s="45"/>
      <c r="E3" s="45"/>
      <c r="F3" s="45"/>
      <c r="G3" s="45"/>
      <c r="H3" s="45"/>
    </row>
    <row r="4" spans="1:8" ht="15">
      <c r="A4" s="45"/>
      <c r="B4" s="45" t="s">
        <v>75</v>
      </c>
      <c r="C4" s="45"/>
      <c r="D4" s="45"/>
      <c r="E4" s="45"/>
      <c r="F4" s="45"/>
      <c r="G4" s="45"/>
      <c r="H4" s="45"/>
    </row>
    <row r="5" spans="1:8" ht="15">
      <c r="A5" s="45"/>
      <c r="B5" s="45"/>
      <c r="C5" s="45"/>
      <c r="D5" s="45"/>
      <c r="E5" s="45"/>
      <c r="F5" s="45"/>
      <c r="G5" s="45"/>
      <c r="H5" s="45"/>
    </row>
    <row r="6" spans="1:8" ht="61.5" customHeight="1">
      <c r="A6" s="60" t="s">
        <v>24</v>
      </c>
      <c r="B6" s="49" t="s">
        <v>23</v>
      </c>
      <c r="C6" s="49" t="s">
        <v>87</v>
      </c>
      <c r="D6" s="49" t="s">
        <v>88</v>
      </c>
      <c r="E6" s="49" t="s">
        <v>22</v>
      </c>
      <c r="F6" s="49" t="s">
        <v>21</v>
      </c>
      <c r="G6" s="61" t="s">
        <v>73</v>
      </c>
      <c r="H6" s="60" t="s">
        <v>74</v>
      </c>
    </row>
    <row r="7" spans="1:8" ht="15">
      <c r="A7" s="62"/>
      <c r="B7" s="1" t="s">
        <v>30</v>
      </c>
      <c r="C7" s="52"/>
      <c r="D7" s="63"/>
      <c r="E7" s="1"/>
      <c r="F7" s="54"/>
      <c r="G7" s="1"/>
      <c r="H7" s="54"/>
    </row>
    <row r="8" spans="1:8" ht="15">
      <c r="A8" s="62">
        <v>1</v>
      </c>
      <c r="B8" s="52" t="s">
        <v>2</v>
      </c>
      <c r="C8" s="52">
        <v>88</v>
      </c>
      <c r="D8" s="63">
        <v>89</v>
      </c>
      <c r="E8" s="52">
        <v>280</v>
      </c>
      <c r="F8" s="54">
        <f>G8-E8</f>
        <v>67</v>
      </c>
      <c r="G8" s="1">
        <v>347</v>
      </c>
      <c r="H8" s="54">
        <f aca="true" t="shared" si="0" ref="H8:H28">G8/4/1.2409</f>
        <v>69.90893706180998</v>
      </c>
    </row>
    <row r="9" spans="1:8" ht="15">
      <c r="A9" s="62"/>
      <c r="B9" s="1" t="s">
        <v>31</v>
      </c>
      <c r="C9" s="52"/>
      <c r="D9" s="63"/>
      <c r="E9" s="1"/>
      <c r="F9" s="54"/>
      <c r="G9" s="1"/>
      <c r="H9" s="54"/>
    </row>
    <row r="10" spans="1:8" ht="15">
      <c r="A10" s="62">
        <v>2</v>
      </c>
      <c r="B10" s="52" t="s">
        <v>3</v>
      </c>
      <c r="C10" s="52">
        <v>79</v>
      </c>
      <c r="D10" s="63">
        <v>79</v>
      </c>
      <c r="E10" s="52">
        <v>224</v>
      </c>
      <c r="F10" s="54">
        <f aca="true" t="shared" si="1" ref="F10:F28">G10-E10</f>
        <v>54</v>
      </c>
      <c r="G10" s="1">
        <v>278</v>
      </c>
      <c r="H10" s="54">
        <f t="shared" si="0"/>
        <v>56.00773632041261</v>
      </c>
    </row>
    <row r="11" spans="1:8" ht="15">
      <c r="A11" s="62"/>
      <c r="B11" s="1" t="s">
        <v>32</v>
      </c>
      <c r="C11" s="52"/>
      <c r="D11" s="63"/>
      <c r="E11" s="1"/>
      <c r="F11" s="54"/>
      <c r="G11" s="1"/>
      <c r="H11" s="54"/>
    </row>
    <row r="12" spans="1:8" ht="15">
      <c r="A12" s="62">
        <v>3</v>
      </c>
      <c r="B12" s="52" t="s">
        <v>4</v>
      </c>
      <c r="C12" s="52">
        <v>52</v>
      </c>
      <c r="D12" s="63">
        <v>52</v>
      </c>
      <c r="E12" s="52">
        <v>2912</v>
      </c>
      <c r="F12" s="54">
        <f t="shared" si="1"/>
        <v>702</v>
      </c>
      <c r="G12" s="1">
        <v>3614</v>
      </c>
      <c r="H12" s="54">
        <f t="shared" si="0"/>
        <v>728.1005721653639</v>
      </c>
    </row>
    <row r="13" spans="1:8" ht="15">
      <c r="A13" s="62"/>
      <c r="B13" s="1" t="s">
        <v>33</v>
      </c>
      <c r="C13" s="52"/>
      <c r="D13" s="63"/>
      <c r="E13" s="1"/>
      <c r="F13" s="54"/>
      <c r="G13" s="1"/>
      <c r="H13" s="54"/>
    </row>
    <row r="14" spans="1:8" ht="15">
      <c r="A14" s="62">
        <v>4</v>
      </c>
      <c r="B14" s="52" t="s">
        <v>5</v>
      </c>
      <c r="C14" s="52">
        <v>87</v>
      </c>
      <c r="D14" s="63">
        <v>88</v>
      </c>
      <c r="E14" s="52">
        <v>280</v>
      </c>
      <c r="F14" s="54">
        <f t="shared" si="1"/>
        <v>67</v>
      </c>
      <c r="G14" s="1">
        <v>347</v>
      </c>
      <c r="H14" s="54">
        <f t="shared" si="0"/>
        <v>69.90893706180998</v>
      </c>
    </row>
    <row r="15" spans="1:8" ht="15">
      <c r="A15" s="62"/>
      <c r="B15" s="1" t="s">
        <v>29</v>
      </c>
      <c r="C15" s="52"/>
      <c r="D15" s="63"/>
      <c r="E15" s="52"/>
      <c r="F15" s="54"/>
      <c r="G15" s="1"/>
      <c r="H15" s="54"/>
    </row>
    <row r="16" spans="1:8" ht="15">
      <c r="A16" s="62">
        <v>5</v>
      </c>
      <c r="B16" s="52" t="s">
        <v>7</v>
      </c>
      <c r="C16" s="52">
        <v>84</v>
      </c>
      <c r="D16" s="63">
        <v>89</v>
      </c>
      <c r="E16" s="52">
        <v>280</v>
      </c>
      <c r="F16" s="54">
        <f t="shared" si="1"/>
        <v>67</v>
      </c>
      <c r="G16" s="1">
        <v>347</v>
      </c>
      <c r="H16" s="54">
        <f t="shared" si="0"/>
        <v>69.90893706180998</v>
      </c>
    </row>
    <row r="17" spans="1:8" ht="15">
      <c r="A17" s="62"/>
      <c r="B17" s="1" t="s">
        <v>35</v>
      </c>
      <c r="C17" s="52"/>
      <c r="D17" s="63"/>
      <c r="E17" s="1"/>
      <c r="F17" s="54"/>
      <c r="G17" s="1"/>
      <c r="H17" s="54"/>
    </row>
    <row r="18" spans="1:8" ht="15">
      <c r="A18" s="62">
        <v>6</v>
      </c>
      <c r="B18" s="52" t="s">
        <v>8</v>
      </c>
      <c r="C18" s="52">
        <v>47</v>
      </c>
      <c r="D18" s="63">
        <v>53</v>
      </c>
      <c r="E18" s="52">
        <v>795</v>
      </c>
      <c r="F18" s="54">
        <f t="shared" si="1"/>
        <v>191</v>
      </c>
      <c r="G18" s="1">
        <v>986</v>
      </c>
      <c r="H18" s="54">
        <f t="shared" si="0"/>
        <v>198.64614392779436</v>
      </c>
    </row>
    <row r="19" spans="1:8" ht="15">
      <c r="A19" s="62"/>
      <c r="B19" s="1" t="s">
        <v>36</v>
      </c>
      <c r="C19" s="52"/>
      <c r="D19" s="63"/>
      <c r="E19" s="1"/>
      <c r="F19" s="54"/>
      <c r="G19" s="1"/>
      <c r="H19" s="54"/>
    </row>
    <row r="20" spans="1:8" ht="15">
      <c r="A20" s="62">
        <v>7</v>
      </c>
      <c r="B20" s="52" t="s">
        <v>9</v>
      </c>
      <c r="C20" s="52">
        <v>78</v>
      </c>
      <c r="D20" s="63">
        <v>85</v>
      </c>
      <c r="E20" s="52">
        <v>280</v>
      </c>
      <c r="F20" s="54">
        <f t="shared" si="1"/>
        <v>67</v>
      </c>
      <c r="G20" s="1">
        <v>347</v>
      </c>
      <c r="H20" s="54">
        <f t="shared" si="0"/>
        <v>69.90893706180998</v>
      </c>
    </row>
    <row r="21" spans="1:8" ht="15">
      <c r="A21" s="62"/>
      <c r="B21" s="1" t="s">
        <v>37</v>
      </c>
      <c r="C21" s="52"/>
      <c r="D21" s="63"/>
      <c r="E21" s="1"/>
      <c r="F21" s="54"/>
      <c r="G21" s="1"/>
      <c r="H21" s="54"/>
    </row>
    <row r="22" spans="1:8" ht="15">
      <c r="A22" s="62">
        <v>8</v>
      </c>
      <c r="B22" s="52" t="s">
        <v>10</v>
      </c>
      <c r="C22" s="52">
        <v>43</v>
      </c>
      <c r="D22" s="63">
        <v>43</v>
      </c>
      <c r="E22" s="52">
        <v>3008</v>
      </c>
      <c r="F22" s="54">
        <f t="shared" si="1"/>
        <v>725</v>
      </c>
      <c r="G22" s="1">
        <v>3733</v>
      </c>
      <c r="H22" s="54">
        <f t="shared" si="0"/>
        <v>752.0751067773391</v>
      </c>
    </row>
    <row r="23" spans="1:8" ht="15">
      <c r="A23" s="62"/>
      <c r="B23" s="1" t="s">
        <v>38</v>
      </c>
      <c r="C23" s="52"/>
      <c r="D23" s="63"/>
      <c r="E23" s="1"/>
      <c r="F23" s="54"/>
      <c r="G23" s="1"/>
      <c r="H23" s="54"/>
    </row>
    <row r="24" spans="1:8" ht="15">
      <c r="A24" s="62">
        <v>9</v>
      </c>
      <c r="B24" s="52" t="s">
        <v>11</v>
      </c>
      <c r="C24" s="52">
        <v>42</v>
      </c>
      <c r="D24" s="63">
        <v>42</v>
      </c>
      <c r="E24" s="52">
        <v>3347</v>
      </c>
      <c r="F24" s="54">
        <f t="shared" si="1"/>
        <v>807</v>
      </c>
      <c r="G24" s="1">
        <v>4154</v>
      </c>
      <c r="H24" s="54">
        <f t="shared" si="0"/>
        <v>836.8925779676042</v>
      </c>
    </row>
    <row r="25" spans="1:8" ht="15">
      <c r="A25" s="62"/>
      <c r="B25" s="1" t="s">
        <v>40</v>
      </c>
      <c r="C25" s="52"/>
      <c r="D25" s="63"/>
      <c r="E25" s="1"/>
      <c r="F25" s="54"/>
      <c r="G25" s="1"/>
      <c r="H25" s="54"/>
    </row>
    <row r="26" spans="1:8" ht="15">
      <c r="A26" s="62">
        <v>10</v>
      </c>
      <c r="B26" s="52" t="s">
        <v>13</v>
      </c>
      <c r="C26" s="52">
        <v>47</v>
      </c>
      <c r="D26" s="63">
        <v>50</v>
      </c>
      <c r="E26" s="52">
        <v>2595</v>
      </c>
      <c r="F26" s="54">
        <f t="shared" si="1"/>
        <v>625</v>
      </c>
      <c r="G26" s="1">
        <v>3220</v>
      </c>
      <c r="H26" s="54">
        <f t="shared" si="0"/>
        <v>648.7227012652108</v>
      </c>
    </row>
    <row r="27" spans="1:8" ht="15">
      <c r="A27" s="62"/>
      <c r="B27" s="1" t="s">
        <v>41</v>
      </c>
      <c r="C27" s="52"/>
      <c r="D27" s="63"/>
      <c r="E27" s="1"/>
      <c r="F27" s="54"/>
      <c r="G27" s="1"/>
      <c r="H27" s="54"/>
    </row>
    <row r="28" spans="1:8" ht="15">
      <c r="A28" s="62">
        <v>11</v>
      </c>
      <c r="B28" s="52" t="s">
        <v>14</v>
      </c>
      <c r="C28" s="52">
        <v>54</v>
      </c>
      <c r="D28" s="63">
        <v>56</v>
      </c>
      <c r="E28" s="52">
        <v>2267</v>
      </c>
      <c r="F28" s="54">
        <f t="shared" si="1"/>
        <v>547</v>
      </c>
      <c r="G28" s="1">
        <v>2814</v>
      </c>
      <c r="H28" s="54">
        <f t="shared" si="0"/>
        <v>566.927230236119</v>
      </c>
    </row>
    <row r="29" spans="1:8" s="3" customFormat="1" ht="15">
      <c r="A29" s="1"/>
      <c r="B29" s="1" t="s">
        <v>20</v>
      </c>
      <c r="C29" s="1">
        <f aca="true" t="shared" si="2" ref="C29:H29">SUM(C7:C28)</f>
        <v>701</v>
      </c>
      <c r="D29" s="1">
        <f t="shared" si="2"/>
        <v>726</v>
      </c>
      <c r="E29" s="1">
        <f t="shared" si="2"/>
        <v>16268</v>
      </c>
      <c r="F29" s="1">
        <f t="shared" si="2"/>
        <v>3919</v>
      </c>
      <c r="G29" s="1">
        <f t="shared" si="2"/>
        <v>20187</v>
      </c>
      <c r="H29" s="8">
        <f t="shared" si="2"/>
        <v>4067.0078169070844</v>
      </c>
    </row>
    <row r="30" spans="1:8" s="2" customFormat="1" ht="15">
      <c r="A30" s="112"/>
      <c r="B30" s="113"/>
      <c r="C30" s="112"/>
      <c r="D30" s="112"/>
      <c r="E30" s="112"/>
      <c r="F30" s="112"/>
      <c r="G30" s="23"/>
      <c r="H30" s="112"/>
    </row>
    <row r="31" spans="6:7" ht="15">
      <c r="F31" s="2"/>
      <c r="G31" s="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2013-09-27T15:27:44Z</cp:lastPrinted>
  <dcterms:created xsi:type="dcterms:W3CDTF">2008-11-20T09:03:05Z</dcterms:created>
  <dcterms:modified xsi:type="dcterms:W3CDTF">2013-09-27T15:28:19Z</dcterms:modified>
  <cp:category/>
  <cp:version/>
  <cp:contentType/>
  <cp:contentStatus/>
</cp:coreProperties>
</file>