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475" windowWidth="15480" windowHeight="5505" activeTab="0"/>
  </bookViews>
  <sheets>
    <sheet name="Kopsavilkums" sheetId="1" r:id="rId1"/>
    <sheet name="setas korpuss" sheetId="2" r:id="rId2"/>
    <sheet name="Koptāme" sheetId="3" r:id="rId3"/>
  </sheets>
  <definedNames>
    <definedName name="_xlnm.Print_Area" localSheetId="1">'setas korpuss'!$A$1:$P$107</definedName>
    <definedName name="_xlnm.Print_Titles" localSheetId="1">'setas korpuss'!$11:$13</definedName>
  </definedNames>
  <calcPr fullCalcOnLoad="1" fullPrecision="0"/>
</workbook>
</file>

<file path=xl/sharedStrings.xml><?xml version="1.0" encoding="utf-8"?>
<sst xmlns="http://schemas.openxmlformats.org/spreadsheetml/2006/main" count="254" uniqueCount="150">
  <si>
    <t>Sertifikāta Nr.</t>
  </si>
  <si>
    <t>Nr.p.k.</t>
  </si>
  <si>
    <t>Kods</t>
  </si>
  <si>
    <t>Darba nosaukums</t>
  </si>
  <si>
    <t>Sastādīja</t>
  </si>
  <si>
    <t>(paraksts un tā atšifrējums, datums)</t>
  </si>
  <si>
    <t>Pārbaudīja</t>
  </si>
  <si>
    <t>m</t>
  </si>
  <si>
    <t>gb</t>
  </si>
  <si>
    <t>Grīdas</t>
  </si>
  <si>
    <t>Sienu apdare</t>
  </si>
  <si>
    <t>Griestu apdare</t>
  </si>
  <si>
    <t>m2</t>
  </si>
  <si>
    <t>Kāpņu margas</t>
  </si>
  <si>
    <t>Sienu  špaktelēšana, slīpēšana, gruntēšana un uzlabots krāsojums ar emulsijas krāsu, viegli tonēta</t>
  </si>
  <si>
    <t>Kājslauķa  1000x 800 iebūve</t>
  </si>
  <si>
    <t>Kājslauķa  1000x 500 iebūve</t>
  </si>
  <si>
    <t>2. stāvs</t>
  </si>
  <si>
    <t>1. stāvs</t>
  </si>
  <si>
    <t>Griestu  špaktelēšana, slīpēšana, gruntēšana un krāsojums ar emulsijas krāsu</t>
  </si>
  <si>
    <t>Esošā sienu apmetuma remonts</t>
  </si>
  <si>
    <t xml:space="preserve">Sienu flīzēšana </t>
  </si>
  <si>
    <t>Piekārtie griesti  15x600x600mm  ar OWA GRAPHITE plāksnēm, mala 15a, sistēma T15</t>
  </si>
  <si>
    <t>Grīdas seguma tips 2 (telpās 104 dušas)- nodilumizturīgas , neslīdošas akmens masas flīzes uz hidroizolāciju, ar flīžu grīdlīsti 100mm</t>
  </si>
  <si>
    <t>Noliktavas grīdas apstrāde ar divkomponentu  poliuretāna sastāvu (001)</t>
  </si>
  <si>
    <t>Grīdas seguma tips 4 (telpās107; 108; 109)- oša parketa segums ar apmaļu līstēm uz grunts Nr. 360  un izlīdzinošo slāni 5mm Vetonīta 5000</t>
  </si>
  <si>
    <t>Grīdas seguma tips 5(telpās 103; 106)-dabīgā linoleja segums uz izlīdzinošo vetonīta slāni, ar koka grīdlīstēm 80mm</t>
  </si>
  <si>
    <t>Grīdas seguma tips 6 ( kāpņu K8 laukumiņi)- nodilumizturīgas , neslīdošas akmens masas flīzes uz cementa javas izlīdzinošo slāni 20mm, keramzītbetona B7,5 40mm slāņa</t>
  </si>
  <si>
    <t>Grīdas seguma tips 9 ( kāpņu K10 pakāpieni)- nodilumizturīgas , neslīdošas akmens masas flīzes pakāpieniem 300x300 ar noapaļojumiem</t>
  </si>
  <si>
    <t>Grīdas seguma tips 1(telpās 101; 102; 105; 110; kāpņu K9 laukumiņi)- nodilumizturīgas , neslīdošas lielformāta akmens masas flīzes 600x600mm, ar flīžu grīdlīsti 100mm</t>
  </si>
  <si>
    <t>Grīdas seguma tips 7 (telpās 203, 204)- nodilumizturīgas , neslīdošas akmens masas flīzes uz hidroizolāciju, ar flīžu grīdlīsti 100mm</t>
  </si>
  <si>
    <t>Grīdas seguma tips 7*(telpās 201; 206)- nodilumizturīgas , neslīdošas lielformāta akmens masas flīzes 600x600mm, ar flīžu grīdlīsti 100mm</t>
  </si>
  <si>
    <t>Grīdas seguma tips 8 (telpā 207; 208; 209; 210)- oša parketa segums ar apmaļu līstēm uz 1 kārtu OSB (20mm) , isolgommas S4 starplika  ar soli 500mm</t>
  </si>
  <si>
    <t>Grīdas seguma tips 10(telpā 202)-paklājveida segums uz izlīdzinošo vetonīta slāni, ar koka grīdlīstēm 80mm</t>
  </si>
  <si>
    <t>Grīdas seguma tips 11 (hallē 101uz atz.3.42)- nodilumizturīgas , neslīdošas lielformāta akmens masas flīzes 600x600mm, ar flīžu grīdlīsti 100mm</t>
  </si>
  <si>
    <t>Seguma tips 13 (bēniņi)- 200mm vates izolācijas ieklāšana uz tvaika izolāciju</t>
  </si>
  <si>
    <t>Seguma tips 13* (bēniņi)- dēļu laipu klājs 40mm- caur 200mm vates izolāciju</t>
  </si>
  <si>
    <t>Esošo ķieģeļa sienu apmetums pa sietu</t>
  </si>
  <si>
    <t>Trespas 8mm plākšņu GRAPHITE GREI SATIN apšuvums (līmētas pie KNAUF profiliem)</t>
  </si>
  <si>
    <t xml:space="preserve">Metāla siju apšūšana ar ugunsdroša ģipša plāksnēm A1 klase- (KNAUF Firebord vai līdzvērtīgs) </t>
  </si>
  <si>
    <t>Sienu  špaktelēšana,  slīpēšana, gruntēšana un krāsojums ar lateksa krāsu</t>
  </si>
  <si>
    <t>Sienu  špaktelēšana, slīpēšana, gruntēšana un uzlabots krāsojums ar fasādes krāsu, viegli tonēta</t>
  </si>
  <si>
    <t>Monolītā betona griestu virsmas apmetums pa sietu</t>
  </si>
  <si>
    <t>Rīģipša iekārtie griesti</t>
  </si>
  <si>
    <t>Perforētu alumīnija dēlīšu piekārtie griesti  uz metāla karkasa</t>
  </si>
  <si>
    <t xml:space="preserve">Šūnveida piekārtie griesti 100x100, h=30 Tetral b RAL 9006 vai līdzvērtīgi </t>
  </si>
  <si>
    <t>Piekārtie griesti  Cosmos 68/0 15x1500x400mm  ar  pusslēptu piekaru sistēmu</t>
  </si>
  <si>
    <t>Griestu balsināšana</t>
  </si>
  <si>
    <t>Kāpņu  rokturis (K-11; K-10)</t>
  </si>
  <si>
    <t>Kāpņu margas ar rokturi (K-9)</t>
  </si>
  <si>
    <t>Griestu  špaktelēšana,   slīpēšana, gruntēšana un krāsojums ar lateksa krāsu</t>
  </si>
  <si>
    <t>Dzelzsbetona paneļu šuvju izšuvošana, paneļu virsmu izlīdzināšana</t>
  </si>
  <si>
    <t>Aprīkojums</t>
  </si>
  <si>
    <t>Durvis D7 -bīdāmas durvis pēc ARD-26 specifikācijas</t>
  </si>
  <si>
    <t xml:space="preserve"> Durvis WC D10 ailē  625x1980 blīvas -laminētas, ar slēdzenēm, starpsienu posmu kopējais izmērs 1,01x1,98</t>
  </si>
  <si>
    <t xml:space="preserve"> Durvis WC D10* ailē  625x1980 blīvas -laminētas, ar slēdzenēm, starpsienu posmu kopējais izmērs 1,1x1,98</t>
  </si>
  <si>
    <t>Šķērssiena, lamināta 1,4x1,98 starp D10* kabīņu durvīm</t>
  </si>
  <si>
    <t>Durvis 1., 2. stāvā</t>
  </si>
  <si>
    <t>Kāpņu margas ar rokturi (K-8)</t>
  </si>
  <si>
    <t>Durvis D1ailē  1800x2100 blīvas -finierētas koka durvis ar atslēgām , slēdzenēm, apmaļu līstēm 80mm, ar nerūsējoša tērauda plāksnītēm h=150mm, l=825mm no katras puses, ar izbīdāmu slieksni</t>
  </si>
  <si>
    <t>Durvis D2 ailē  1200x2350 blīvas -finierētas koka durvis ar atslēgām , slēdzenēm, apmaļu līstēm 80mm, ar nerūsējoša tērauda plāksnītēm h=150mm, l=825mm no katras puses, ar izbīdāmu slieksni,EI-30</t>
  </si>
  <si>
    <t>Durvis D3 ailē   900x2100 blīvas -finierētas koka durvis ar atslēgām , slēdzenēm, apmaļu līstēm 80mm, ar izbīdāmu slieksni, EI-30</t>
  </si>
  <si>
    <t>Durvis D4 ailē   900x2100 blīvas -finierētas koka durvis ar atslēgām , slēdzenēm, apmaļu līstēm 80mm, ar izbīdāmu slieksni</t>
  </si>
  <si>
    <t>Durvis D4* ailē   900x2100 blīvas -finierētas koka durvis ar atslēgām , slēdzenēm, apmaļu līstēm 80mm, ar izbīdāmo slieksni, skaņu izolācija 40dB</t>
  </si>
  <si>
    <t>Durvis D6 ailē  1000x2100 blīvas -finierētas koka durvis ar atslēgām , slēdzenēm, apmaļu līstēm 80m, ar izbīdāmo slieksni, EI-30</t>
  </si>
  <si>
    <t xml:space="preserve"> Durvis D8 ailē  850x2100 blīvas -finierētas koka durvis ar atslēgām , slēdzenēm, apmaļu līstēm 80mm, ar izbīdāmo slieksni</t>
  </si>
  <si>
    <t>Durvis D9 ailē   900x2100 blīvas -finierētas koka durvis ar atslēgām , slēdzenēm, apmaļu līstēm 80mm, ar izbīdāmo slieksni, EI-30</t>
  </si>
  <si>
    <t>Pamatnes sagatavošana grīdas seguma tipam 7 (telpās 203, 204)- keramzīta oļu &lt; 350kg/m3 slānis b=150mm, keramzītbetona KL B7.5 slānis b=40mm, cementa-smilšu javas M150 izlīdzinošā kārta b=15mm</t>
  </si>
  <si>
    <t>Pamatnes sagatavošana grīdas seguma tipam 7* (telpās 201, 206)- keramzīta oļu &lt; 350kg/m3 slānis b=150mm/200mm, keramzītbetona KL B7.5 slānis b=40mm, cementa-smilšu javas M150 izlīdzinošā kārta b=15mm</t>
  </si>
  <si>
    <t>Pamatnes sagatavošana grīdas seguma tipam 8 (telpā 207; 208; 209; 210)- keramzīta oļu &lt; 350kg/m3 slānis b=200mm, keramzītbetona KL B7.5 slānis b=40mm</t>
  </si>
  <si>
    <t>Pamatnes sagatavošana grīdas seguma tipam 10(telpā 202)- keramzīta oļu &lt; 350kg/m3 slānis b=150mm, keramzītbetona KL B7.5 slānis b=40mm, cementa-smilšu javas M150 izlīdzinošā kārta b=20mm</t>
  </si>
  <si>
    <t>Pamatnes sagatavošana grīdas seguma tipam 11 (hallē 101uz atz.3.42)-  cementa-smilšu javas M150 izlīdzinošā kārta b=40mm</t>
  </si>
  <si>
    <t>Grīdas seguma tips 12 (telpā 205-vēdināšanas kamerā)-  keramzīta oļu ieklāšana b=200mm, keramzītbetona B7.5 b=40mm  kārta, betona KL B25 b=30mm armēta ar sietu 4/4/200/200</t>
  </si>
  <si>
    <t>Ventkameras sienu apdare ar skaņas izolējošiem paneļiem nodarbību telpu pusē</t>
  </si>
  <si>
    <t>Durvis D5 ailē  800x2100 blīvas -finierētas koka durvis ar atslēgām, slēdzenēm, apmaļu līstēm 80mm, ar izbīdāmo slieksni</t>
  </si>
  <si>
    <t>Darbu daudzumu saraksts</t>
  </si>
  <si>
    <t>/_____________/</t>
  </si>
  <si>
    <t>/____________/</t>
  </si>
  <si>
    <t>Pretendents:</t>
  </si>
  <si>
    <t>Vienības izmaksas</t>
  </si>
  <si>
    <t>Kopā uz visu apjomu</t>
  </si>
  <si>
    <t>laika
norma
(c/h)</t>
  </si>
  <si>
    <t>darba samaksas likme (Ls/h)</t>
  </si>
  <si>
    <t>darba
alga
(Ls)</t>
  </si>
  <si>
    <t>mate-
riāli
(Ls)</t>
  </si>
  <si>
    <t>mehā-
nismi
(Ls)</t>
  </si>
  <si>
    <t>kopā
(Ls)</t>
  </si>
  <si>
    <t>darb-
ietilpība
(c/h)</t>
  </si>
  <si>
    <t>summa
(Ls)</t>
  </si>
  <si>
    <t>Madonas kultūras nama ēkas sētas korpusa - jauniešu centra telpu apdares darbi.</t>
  </si>
  <si>
    <t xml:space="preserve">Tāmes izmaksas: </t>
  </si>
  <si>
    <t>Tāme sastādīta 2011.gada tirgus cenās, pamatojoties uz ARD daļas rasējumiem.</t>
  </si>
  <si>
    <r>
      <t xml:space="preserve">Būves nosaukums: </t>
    </r>
    <r>
      <rPr>
        <u val="single"/>
        <sz val="11"/>
        <rFont val="Arial"/>
        <family val="2"/>
      </rPr>
      <t>Kultūras nama rekonstrukcija , 2.kārta.</t>
    </r>
  </si>
  <si>
    <r>
      <t xml:space="preserve">Objekta nosaukums: </t>
    </r>
    <r>
      <rPr>
        <u val="single"/>
        <sz val="11"/>
        <rFont val="Arial"/>
        <family val="2"/>
      </rPr>
      <t>Madonas kultūras nama ēkas sētas korpusa - jauniešu centra telpu apdares darbi.</t>
    </r>
  </si>
  <si>
    <r>
      <t xml:space="preserve">Objekta adrese </t>
    </r>
    <r>
      <rPr>
        <u val="single"/>
        <sz val="11"/>
        <rFont val="Arial"/>
        <family val="2"/>
      </rPr>
      <t>Raiņa iela 12, Madonā</t>
    </r>
  </si>
  <si>
    <t>Par kopējo summu, Ls ________________</t>
  </si>
  <si>
    <t>Kopējā darbietilpība, c/h__________________</t>
  </si>
  <si>
    <t>Kods,tāmes numurs</t>
  </si>
  <si>
    <t>Darba veids vai konstruktīvā elementa nosaukums</t>
  </si>
  <si>
    <t>Tāmes izmaksas (Ls)</t>
  </si>
  <si>
    <t>Tai skaitā</t>
  </si>
  <si>
    <t>Darbietilpība (c/h)</t>
  </si>
  <si>
    <t>darba alga (Ls)</t>
  </si>
  <si>
    <t>materiāli (Ls)</t>
  </si>
  <si>
    <t>mehānismi (Ls)</t>
  </si>
  <si>
    <t>Kopā :</t>
  </si>
  <si>
    <t>Virsizdevumi (____%)</t>
  </si>
  <si>
    <t>t.sk.darba aizsardzība</t>
  </si>
  <si>
    <t>Peļņa (_____%)</t>
  </si>
  <si>
    <t>Darba devēja sociālais nodoklis (24,09%)</t>
  </si>
  <si>
    <t xml:space="preserve">Pavisam kopā </t>
  </si>
  <si>
    <t>Sastādija __________________________________________________________________</t>
  </si>
  <si>
    <t>(paraksts un tā atšifrējums,datums)</t>
  </si>
  <si>
    <t>Pārbaudīja ____________________________________________________________________</t>
  </si>
  <si>
    <t>Sertifikāta Nr._______________________</t>
  </si>
  <si>
    <t>Tiešās izmaksas kopā</t>
  </si>
  <si>
    <t>Tāme sastādīta 2011. gada _________________</t>
  </si>
  <si>
    <t>Dau- dzums</t>
  </si>
  <si>
    <t>Mērvi.</t>
  </si>
  <si>
    <t>1. stāvs. Grīdas.</t>
  </si>
  <si>
    <t>1. stāvs. Sienu apdare</t>
  </si>
  <si>
    <t>1. stāvs. Kāpņu margas</t>
  </si>
  <si>
    <t>2. stāvs. Grīdas.</t>
  </si>
  <si>
    <t>2. stāvs. Sienu apdare</t>
  </si>
  <si>
    <t>2. stāvs. Griestu apdare</t>
  </si>
  <si>
    <t>2. stāvs. Aprīkojums</t>
  </si>
  <si>
    <t>Arhitektūras detalizēto risinājumu daļas lokālā tāme Nr.2</t>
  </si>
  <si>
    <t>LT Nr.2</t>
  </si>
  <si>
    <t>Tiešās izmaksas kopā :</t>
  </si>
  <si>
    <t>Materiālu,grunts apmaiņas un būvgružu transporta izdevumi (……...%)</t>
  </si>
  <si>
    <t>Elektriskais roku žāvētājs Merida TOP vai līdzvērtīgs (skaņot ar proj .autoru)</t>
  </si>
  <si>
    <r>
      <t>Materiālu,grunts apmaiņas un būvgružu transporta izdev</t>
    </r>
    <r>
      <rPr>
        <sz val="10"/>
        <color indexed="8"/>
        <rFont val="Arial"/>
        <family val="2"/>
      </rPr>
      <t>umi (……...%)</t>
    </r>
  </si>
  <si>
    <t>Iepirkums "Madonas kultūras nama II kārtas rekonstrukcija. Madonas kultūras nama ēkas sētas korpusa - jauniešu centra telpu apdares darbi.", identifikācijas numurs MNP2011/40</t>
  </si>
  <si>
    <t>Kopsavilkuma aprēķini pa darbu vai konstruktīvo elementu veidiem</t>
  </si>
  <si>
    <t>Būvniecības koptāme</t>
  </si>
  <si>
    <t>N.p.k.</t>
  </si>
  <si>
    <t>Objekta nosaukums</t>
  </si>
  <si>
    <t>Objekta izmaksas</t>
  </si>
  <si>
    <t>1.</t>
  </si>
  <si>
    <t>Kopsumma bez PVN</t>
  </si>
  <si>
    <t>PVN (22%)</t>
  </si>
  <si>
    <t>Pavisam kopā</t>
  </si>
  <si>
    <t>Sertifikāta Nr.______________</t>
  </si>
  <si>
    <t>APSTIPRINU:</t>
  </si>
  <si>
    <t>Būves adrese: Raiņa iela 12, Madona, Madonas novads</t>
  </si>
  <si>
    <r>
      <t xml:space="preserve">Sastādīja: </t>
    </r>
    <r>
      <rPr>
        <i/>
        <u val="single"/>
        <sz val="11"/>
        <rFont val="Arial"/>
        <family val="2"/>
      </rPr>
      <t>paraksts un tā atšifrējums, datums</t>
    </r>
  </si>
  <si>
    <t xml:space="preserve">Pretendents: </t>
  </si>
  <si>
    <t>Madonas kultūras nama II kārtas rekonstrukcija. Madonas kultūras nama ēkas sētas korpusa - jauniešu centra telpu apdares darbi.</t>
  </si>
  <si>
    <t>Būves nosaukums: Kultūras nama rekonstrukcija, 2.kārta.</t>
  </si>
  <si>
    <t>Tāme sastādīta 2011. gada _____________</t>
  </si>
</sst>
</file>

<file path=xl/styles.xml><?xml version="1.0" encoding="utf-8"?>
<styleSheet xmlns="http://schemas.openxmlformats.org/spreadsheetml/2006/main">
  <numFmts count="2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0\ &quot;Ls&quot;"/>
    <numFmt numFmtId="176" formatCode="0.0"/>
    <numFmt numFmtId="177" formatCode="0.000"/>
    <numFmt numFmtId="178" formatCode="#,##0.0"/>
  </numFmts>
  <fonts count="57">
    <font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9"/>
      <name val="Helv"/>
      <family val="0"/>
    </font>
    <font>
      <sz val="12"/>
      <name val="Helv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i/>
      <u val="single"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2" fillId="26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7" borderId="1" applyNumberFormat="0" applyAlignment="0" applyProtection="0"/>
    <xf numFmtId="0" fontId="45" fillId="26" borderId="2" applyNumberFormat="0" applyAlignment="0" applyProtection="0"/>
    <xf numFmtId="0" fontId="46" fillId="0" borderId="3" applyNumberFormat="0" applyFill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2" fillId="0" borderId="6" applyNumberFormat="0" applyFill="0" applyAlignment="0" applyProtection="0"/>
    <xf numFmtId="0" fontId="5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Fill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Alignment="1">
      <alignment horizontal="center" vertical="center"/>
    </xf>
    <xf numFmtId="0" fontId="9" fillId="0" borderId="0" xfId="0" applyFont="1" applyAlignment="1">
      <alignment/>
    </xf>
    <xf numFmtId="49" fontId="11" fillId="0" borderId="0" xfId="0" applyNumberFormat="1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 vertical="center"/>
    </xf>
    <xf numFmtId="4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176" fontId="4" fillId="0" borderId="11" xfId="0" applyNumberFormat="1" applyFont="1" applyFill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0" fillId="0" borderId="11" xfId="0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/>
    </xf>
    <xf numFmtId="0" fontId="5" fillId="0" borderId="12" xfId="0" applyFont="1" applyBorder="1" applyAlignment="1">
      <alignment/>
    </xf>
    <xf numFmtId="4" fontId="4" fillId="0" borderId="12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6" fillId="0" borderId="11" xfId="0" applyFont="1" applyBorder="1" applyAlignment="1">
      <alignment horizontal="center" vertical="center"/>
    </xf>
    <xf numFmtId="0" fontId="17" fillId="0" borderId="0" xfId="48" applyFont="1">
      <alignment/>
      <protection/>
    </xf>
    <xf numFmtId="0" fontId="5" fillId="0" borderId="0" xfId="48" applyFont="1" applyAlignment="1">
      <alignment/>
      <protection/>
    </xf>
    <xf numFmtId="0" fontId="5" fillId="0" borderId="0" xfId="48" applyFont="1" applyAlignment="1">
      <alignment wrapText="1"/>
      <protection/>
    </xf>
    <xf numFmtId="0" fontId="17" fillId="0" borderId="0" xfId="48" applyFont="1" applyAlignment="1">
      <alignment horizontal="center"/>
      <protection/>
    </xf>
    <xf numFmtId="0" fontId="0" fillId="0" borderId="0" xfId="48" applyFont="1">
      <alignment/>
      <protection/>
    </xf>
    <xf numFmtId="0" fontId="5" fillId="0" borderId="0" xfId="48" applyFont="1">
      <alignment/>
      <protection/>
    </xf>
    <xf numFmtId="0" fontId="17" fillId="0" borderId="0" xfId="48" applyFont="1" applyAlignment="1">
      <alignment/>
      <protection/>
    </xf>
    <xf numFmtId="0" fontId="17" fillId="0" borderId="11" xfId="48" applyFont="1" applyBorder="1" applyAlignment="1">
      <alignment horizontal="center" vertical="center" wrapText="1"/>
      <protection/>
    </xf>
    <xf numFmtId="0" fontId="17" fillId="0" borderId="11" xfId="48" applyFont="1" applyBorder="1" applyAlignment="1">
      <alignment horizontal="center"/>
      <protection/>
    </xf>
    <xf numFmtId="2" fontId="17" fillId="0" borderId="11" xfId="48" applyNumberFormat="1" applyFont="1" applyBorder="1" applyAlignment="1">
      <alignment horizontal="center"/>
      <protection/>
    </xf>
    <xf numFmtId="2" fontId="17" fillId="0" borderId="12" xfId="48" applyNumberFormat="1" applyFont="1" applyBorder="1" applyAlignment="1">
      <alignment horizontal="center" vertical="center" wrapText="1"/>
      <protection/>
    </xf>
    <xf numFmtId="2" fontId="17" fillId="0" borderId="0" xfId="48" applyNumberFormat="1" applyFont="1" applyAlignment="1">
      <alignment horizontal="center"/>
      <protection/>
    </xf>
    <xf numFmtId="2" fontId="5" fillId="0" borderId="11" xfId="48" applyNumberFormat="1" applyFont="1" applyBorder="1" applyAlignment="1">
      <alignment horizontal="center"/>
      <protection/>
    </xf>
    <xf numFmtId="0" fontId="17" fillId="0" borderId="0" xfId="48" applyFont="1" applyBorder="1" applyAlignment="1">
      <alignment/>
      <protection/>
    </xf>
    <xf numFmtId="0" fontId="17" fillId="0" borderId="0" xfId="48" applyFont="1" applyBorder="1">
      <alignment/>
      <protection/>
    </xf>
    <xf numFmtId="0" fontId="5" fillId="0" borderId="0" xfId="48" applyFont="1" applyBorder="1">
      <alignment/>
      <protection/>
    </xf>
    <xf numFmtId="2" fontId="5" fillId="0" borderId="0" xfId="48" applyNumberFormat="1" applyFont="1" applyBorder="1" applyAlignment="1">
      <alignment horizontal="center"/>
      <protection/>
    </xf>
    <xf numFmtId="0" fontId="17" fillId="0" borderId="12" xfId="0" applyFont="1" applyBorder="1" applyAlignment="1">
      <alignment horizontal="center" vertical="center"/>
    </xf>
    <xf numFmtId="2" fontId="19" fillId="0" borderId="12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2" fontId="17" fillId="0" borderId="11" xfId="0" applyNumberFormat="1" applyFont="1" applyBorder="1" applyAlignment="1">
      <alignment horizontal="center" vertical="center"/>
    </xf>
    <xf numFmtId="2" fontId="19" fillId="0" borderId="11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0" fontId="17" fillId="0" borderId="12" xfId="48" applyFont="1" applyBorder="1" applyAlignment="1">
      <alignment horizontal="center"/>
      <protection/>
    </xf>
    <xf numFmtId="0" fontId="17" fillId="0" borderId="12" xfId="48" applyFont="1" applyBorder="1">
      <alignment/>
      <protection/>
    </xf>
    <xf numFmtId="2" fontId="5" fillId="0" borderId="12" xfId="48" applyNumberFormat="1" applyFont="1" applyBorder="1" applyAlignment="1">
      <alignment horizontal="center"/>
      <protection/>
    </xf>
    <xf numFmtId="0" fontId="5" fillId="0" borderId="12" xfId="48" applyFont="1" applyBorder="1" applyAlignment="1">
      <alignment horizontal="center"/>
      <protection/>
    </xf>
    <xf numFmtId="0" fontId="17" fillId="0" borderId="15" xfId="48" applyFont="1" applyBorder="1" applyAlignment="1">
      <alignment horizontal="center"/>
      <protection/>
    </xf>
    <xf numFmtId="0" fontId="5" fillId="0" borderId="15" xfId="0" applyFont="1" applyBorder="1" applyAlignment="1">
      <alignment/>
    </xf>
    <xf numFmtId="2" fontId="17" fillId="0" borderId="15" xfId="48" applyNumberFormat="1" applyFont="1" applyBorder="1" applyAlignment="1">
      <alignment horizontal="center"/>
      <protection/>
    </xf>
    <xf numFmtId="2" fontId="17" fillId="0" borderId="15" xfId="48" applyNumberFormat="1" applyFont="1" applyBorder="1" applyAlignment="1">
      <alignment horizontal="center" vertical="center" wrapText="1"/>
      <protection/>
    </xf>
    <xf numFmtId="0" fontId="17" fillId="0" borderId="15" xfId="48" applyFont="1" applyBorder="1">
      <alignment/>
      <protection/>
    </xf>
    <xf numFmtId="0" fontId="5" fillId="0" borderId="15" xfId="48" applyFont="1" applyBorder="1" applyAlignment="1">
      <alignment horizontal="right"/>
      <protection/>
    </xf>
    <xf numFmtId="2" fontId="5" fillId="0" borderId="15" xfId="48" applyNumberFormat="1" applyFont="1" applyBorder="1" applyAlignment="1">
      <alignment horizontal="center"/>
      <protection/>
    </xf>
    <xf numFmtId="0" fontId="5" fillId="0" borderId="15" xfId="48" applyFont="1" applyBorder="1" applyAlignment="1">
      <alignment horizontal="center"/>
      <protection/>
    </xf>
    <xf numFmtId="0" fontId="0" fillId="0" borderId="15" xfId="0" applyFont="1" applyBorder="1" applyAlignment="1">
      <alignment vertical="center" wrapText="1"/>
    </xf>
    <xf numFmtId="0" fontId="0" fillId="0" borderId="12" xfId="48" applyFont="1" applyBorder="1" applyAlignment="1">
      <alignment horizontal="right"/>
      <protection/>
    </xf>
    <xf numFmtId="0" fontId="0" fillId="0" borderId="12" xfId="48" applyFont="1" applyBorder="1" applyAlignment="1">
      <alignment horizontal="right" wrapText="1"/>
      <protection/>
    </xf>
    <xf numFmtId="2" fontId="4" fillId="0" borderId="11" xfId="0" applyNumberFormat="1" applyFont="1" applyFill="1" applyBorder="1" applyAlignment="1">
      <alignment horizontal="center" vertical="center"/>
    </xf>
    <xf numFmtId="0" fontId="3" fillId="0" borderId="0" xfId="48" applyFont="1" applyAlignment="1">
      <alignment/>
      <protection/>
    </xf>
    <xf numFmtId="0" fontId="2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49" applyFont="1">
      <alignment/>
      <protection/>
    </xf>
    <xf numFmtId="0" fontId="14" fillId="0" borderId="0" xfId="0" applyFont="1" applyAlignment="1">
      <alignment/>
    </xf>
    <xf numFmtId="0" fontId="3" fillId="0" borderId="0" xfId="49" applyFont="1" applyAlignment="1">
      <alignment horizontal="center"/>
      <protection/>
    </xf>
    <xf numFmtId="0" fontId="22" fillId="0" borderId="0" xfId="49" applyFont="1" applyBorder="1" applyAlignment="1">
      <alignment/>
      <protection/>
    </xf>
    <xf numFmtId="0" fontId="23" fillId="0" borderId="0" xfId="49" applyFont="1" applyAlignment="1">
      <alignment horizontal="left"/>
      <protection/>
    </xf>
    <xf numFmtId="0" fontId="16" fillId="0" borderId="16" xfId="49" applyFont="1" applyBorder="1" applyAlignment="1">
      <alignment horizontal="center"/>
      <protection/>
    </xf>
    <xf numFmtId="0" fontId="16" fillId="0" borderId="17" xfId="49" applyFont="1" applyBorder="1" applyAlignment="1">
      <alignment horizontal="center"/>
      <protection/>
    </xf>
    <xf numFmtId="0" fontId="16" fillId="0" borderId="11" xfId="49" applyFont="1" applyBorder="1" applyAlignment="1">
      <alignment horizontal="center"/>
      <protection/>
    </xf>
    <xf numFmtId="0" fontId="20" fillId="0" borderId="16" xfId="49" applyFont="1" applyBorder="1" applyAlignment="1">
      <alignment horizontal="center" vertical="center"/>
      <protection/>
    </xf>
    <xf numFmtId="0" fontId="20" fillId="0" borderId="17" xfId="49" applyFont="1" applyBorder="1" applyAlignment="1">
      <alignment horizontal="center" vertical="center" wrapText="1"/>
      <protection/>
    </xf>
    <xf numFmtId="0" fontId="16" fillId="0" borderId="11" xfId="49" applyFont="1" applyBorder="1" applyAlignment="1">
      <alignment horizontal="center" vertical="center"/>
      <protection/>
    </xf>
    <xf numFmtId="0" fontId="14" fillId="0" borderId="11" xfId="49" applyFont="1" applyBorder="1" applyAlignment="1">
      <alignment/>
      <protection/>
    </xf>
    <xf numFmtId="0" fontId="14" fillId="0" borderId="0" xfId="49" applyFont="1" applyAlignment="1">
      <alignment/>
      <protection/>
    </xf>
    <xf numFmtId="1" fontId="14" fillId="0" borderId="0" xfId="49" applyNumberFormat="1" applyFont="1" applyFill="1" applyBorder="1" applyAlignment="1">
      <alignment horizontal="left" vertical="center"/>
      <protection/>
    </xf>
    <xf numFmtId="0" fontId="14" fillId="0" borderId="0" xfId="0" applyFont="1" applyAlignment="1">
      <alignment horizontal="left"/>
    </xf>
    <xf numFmtId="0" fontId="5" fillId="0" borderId="18" xfId="48" applyFont="1" applyBorder="1" applyAlignment="1">
      <alignment horizontal="right"/>
      <protection/>
    </xf>
    <xf numFmtId="0" fontId="0" fillId="0" borderId="10" xfId="0" applyBorder="1" applyAlignment="1">
      <alignment horizontal="right"/>
    </xf>
    <xf numFmtId="0" fontId="0" fillId="0" borderId="19" xfId="0" applyBorder="1" applyAlignment="1">
      <alignment horizontal="right"/>
    </xf>
    <xf numFmtId="0" fontId="18" fillId="0" borderId="20" xfId="48" applyFont="1" applyBorder="1" applyAlignment="1">
      <alignment horizontal="right"/>
      <protection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5" fillId="0" borderId="20" xfId="48" applyFont="1" applyBorder="1" applyAlignment="1">
      <alignment horizontal="right"/>
      <protection/>
    </xf>
    <xf numFmtId="0" fontId="17" fillId="0" borderId="23" xfId="48" applyFont="1" applyBorder="1" applyAlignment="1">
      <alignment horizontal="center" vertical="center"/>
      <protection/>
    </xf>
    <xf numFmtId="0" fontId="17" fillId="0" borderId="12" xfId="48" applyFont="1" applyBorder="1" applyAlignment="1">
      <alignment horizontal="center" vertical="center"/>
      <protection/>
    </xf>
    <xf numFmtId="0" fontId="17" fillId="0" borderId="23" xfId="48" applyFont="1" applyBorder="1" applyAlignment="1">
      <alignment horizontal="center" vertical="center" wrapText="1"/>
      <protection/>
    </xf>
    <xf numFmtId="0" fontId="17" fillId="0" borderId="12" xfId="48" applyFont="1" applyBorder="1" applyAlignment="1">
      <alignment horizontal="center" vertical="center" wrapText="1"/>
      <protection/>
    </xf>
    <xf numFmtId="0" fontId="14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7" fillId="0" borderId="0" xfId="48" applyFont="1" applyAlignment="1">
      <alignment horizontal="left"/>
      <protection/>
    </xf>
    <xf numFmtId="0" fontId="17" fillId="0" borderId="0" xfId="48" applyFont="1" applyAlignment="1">
      <alignment horizontal="center"/>
      <protection/>
    </xf>
    <xf numFmtId="0" fontId="17" fillId="0" borderId="20" xfId="48" applyFont="1" applyBorder="1" applyAlignment="1">
      <alignment horizontal="center" vertical="center"/>
      <protection/>
    </xf>
    <xf numFmtId="0" fontId="17" fillId="0" borderId="21" xfId="48" applyFont="1" applyBorder="1" applyAlignment="1">
      <alignment horizontal="center" vertical="center"/>
      <protection/>
    </xf>
    <xf numFmtId="0" fontId="17" fillId="0" borderId="22" xfId="48" applyFont="1" applyBorder="1" applyAlignment="1">
      <alignment horizontal="center" vertical="center"/>
      <protection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18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17" fillId="0" borderId="20" xfId="0" applyFont="1" applyBorder="1" applyAlignment="1">
      <alignment horizontal="right" vertical="center"/>
    </xf>
    <xf numFmtId="0" fontId="17" fillId="0" borderId="21" xfId="0" applyFont="1" applyBorder="1" applyAlignment="1">
      <alignment horizontal="right" vertical="center"/>
    </xf>
    <xf numFmtId="0" fontId="17" fillId="0" borderId="22" xfId="0" applyFont="1" applyBorder="1" applyAlignment="1">
      <alignment horizontal="right" vertical="center"/>
    </xf>
    <xf numFmtId="0" fontId="19" fillId="0" borderId="20" xfId="0" applyFont="1" applyBorder="1" applyAlignment="1">
      <alignment horizontal="right" vertical="center"/>
    </xf>
    <xf numFmtId="0" fontId="19" fillId="0" borderId="21" xfId="0" applyFont="1" applyBorder="1" applyAlignment="1">
      <alignment horizontal="right" vertical="center"/>
    </xf>
    <xf numFmtId="0" fontId="19" fillId="0" borderId="22" xfId="0" applyFont="1" applyBorder="1" applyAlignment="1">
      <alignment horizontal="right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4" fillId="0" borderId="24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6" fillId="0" borderId="16" xfId="49" applyFont="1" applyBorder="1" applyAlignment="1">
      <alignment horizontal="right"/>
      <protection/>
    </xf>
    <xf numFmtId="0" fontId="16" fillId="0" borderId="17" xfId="49" applyFont="1" applyBorder="1" applyAlignment="1">
      <alignment horizontal="right"/>
      <protection/>
    </xf>
    <xf numFmtId="0" fontId="22" fillId="0" borderId="0" xfId="49" applyFont="1" applyBorder="1" applyAlignment="1">
      <alignment wrapText="1"/>
      <protection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0" fontId="16" fillId="0" borderId="0" xfId="49" applyFont="1" applyBorder="1" applyAlignment="1">
      <alignment horizontal="center" wrapText="1"/>
      <protection/>
    </xf>
    <xf numFmtId="0" fontId="22" fillId="0" borderId="0" xfId="49" applyFont="1" applyBorder="1" applyAlignment="1">
      <alignment horizontal="left" wrapText="1"/>
      <protection/>
    </xf>
  </cellXfs>
  <cellStyles count="49">
    <cellStyle name="Normal" xfId="0"/>
    <cellStyle name="1. izcēlums" xfId="15"/>
    <cellStyle name="2. izcēlums" xfId="16"/>
    <cellStyle name="20% no 1. izcēluma" xfId="17"/>
    <cellStyle name="20% no 2. izcēluma" xfId="18"/>
    <cellStyle name="20% no 3. izcēluma" xfId="19"/>
    <cellStyle name="20% no 4. izcēluma" xfId="20"/>
    <cellStyle name="20% no 5. izcēluma" xfId="21"/>
    <cellStyle name="20% no 6. izcēluma" xfId="22"/>
    <cellStyle name="3. izcēlums " xfId="23"/>
    <cellStyle name="4. izcēlums" xfId="24"/>
    <cellStyle name="40% no 1. izcēluma" xfId="25"/>
    <cellStyle name="40% no 2. izcēluma" xfId="26"/>
    <cellStyle name="40% no 3. izcēluma" xfId="27"/>
    <cellStyle name="40% no 4. izcēluma" xfId="28"/>
    <cellStyle name="40% no 5. izcēluma" xfId="29"/>
    <cellStyle name="40% no 6. izcēluma" xfId="30"/>
    <cellStyle name="5. izcēlums" xfId="31"/>
    <cellStyle name="6. izcēlums" xfId="32"/>
    <cellStyle name="60% no 1. izcēluma" xfId="33"/>
    <cellStyle name="60% no 2. izcēluma" xfId="34"/>
    <cellStyle name="60% no 3. izcēluma" xfId="35"/>
    <cellStyle name="60% no 4. izcēluma" xfId="36"/>
    <cellStyle name="60% no 5. izcēluma" xfId="37"/>
    <cellStyle name="60% no 6. izcēluma" xfId="38"/>
    <cellStyle name="Aprēķināšana" xfId="39"/>
    <cellStyle name="Comma" xfId="40"/>
    <cellStyle name="Comma [0]" xfId="41"/>
    <cellStyle name="Brīdinājuma teksts" xfId="42"/>
    <cellStyle name="Ievade" xfId="43"/>
    <cellStyle name="Izvade" xfId="44"/>
    <cellStyle name="Kopsumma" xfId="45"/>
    <cellStyle name="Labs" xfId="46"/>
    <cellStyle name="Neitrāls" xfId="47"/>
    <cellStyle name="Normal 2" xfId="48"/>
    <cellStyle name="Normal_Sheet1" xfId="49"/>
    <cellStyle name="Nosaukums" xfId="50"/>
    <cellStyle name="Pārbaudes šūna" xfId="51"/>
    <cellStyle name="Paskaidrojošs teksts" xfId="52"/>
    <cellStyle name="Piezīme" xfId="53"/>
    <cellStyle name="Percent" xfId="54"/>
    <cellStyle name="Saistītā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1" max="1" width="7.00390625" style="49" bestFit="1" customWidth="1"/>
    <col min="2" max="2" width="11.421875" style="49" customWidth="1"/>
    <col min="3" max="3" width="37.57421875" style="49" customWidth="1"/>
    <col min="4" max="4" width="15.140625" style="49" customWidth="1"/>
    <col min="5" max="5" width="9.57421875" style="49" bestFit="1" customWidth="1"/>
    <col min="6" max="6" width="10.00390625" style="49" bestFit="1" customWidth="1"/>
    <col min="7" max="7" width="11.00390625" style="49" customWidth="1"/>
    <col min="8" max="8" width="11.140625" style="49" customWidth="1"/>
    <col min="9" max="16384" width="9.140625" style="49" customWidth="1"/>
  </cols>
  <sheetData>
    <row r="1" spans="3:8" ht="18">
      <c r="C1" s="94" t="s">
        <v>133</v>
      </c>
      <c r="D1" s="51"/>
      <c r="E1" s="51"/>
      <c r="F1" s="51"/>
      <c r="G1" s="51"/>
      <c r="H1" s="50"/>
    </row>
    <row r="2" ht="18">
      <c r="D2" s="95" t="s">
        <v>89</v>
      </c>
    </row>
    <row r="4" spans="1:5" ht="15.75">
      <c r="A4" s="47" t="s">
        <v>92</v>
      </c>
      <c r="B4" s="47"/>
      <c r="C4" s="47"/>
      <c r="D4" s="13"/>
      <c r="E4" s="13"/>
    </row>
    <row r="5" spans="1:5" ht="15.75">
      <c r="A5" s="47" t="s">
        <v>93</v>
      </c>
      <c r="B5" s="47"/>
      <c r="C5" s="47"/>
      <c r="D5" s="13"/>
      <c r="E5" s="13"/>
    </row>
    <row r="6" spans="1:5" ht="15.75">
      <c r="A6" s="112" t="s">
        <v>94</v>
      </c>
      <c r="B6" s="112"/>
      <c r="C6" s="112"/>
      <c r="D6" s="13"/>
      <c r="E6" s="13"/>
    </row>
    <row r="7" spans="1:12" ht="30.75" customHeight="1">
      <c r="A7" s="124" t="s">
        <v>132</v>
      </c>
      <c r="B7" s="124"/>
      <c r="C7" s="124"/>
      <c r="D7" s="125"/>
      <c r="E7" s="125"/>
      <c r="F7" s="125"/>
      <c r="G7" s="125"/>
      <c r="H7" s="125"/>
      <c r="I7" s="125"/>
      <c r="J7" s="125"/>
      <c r="K7" s="125"/>
      <c r="L7" s="125"/>
    </row>
    <row r="8" spans="1:5" ht="15.75">
      <c r="A8" s="47" t="s">
        <v>78</v>
      </c>
      <c r="B8" s="47"/>
      <c r="C8" s="47"/>
      <c r="D8" s="13"/>
      <c r="E8" s="13"/>
    </row>
    <row r="9" spans="2:3" ht="12.75">
      <c r="B9" s="53"/>
      <c r="C9" s="53" t="s">
        <v>95</v>
      </c>
    </row>
    <row r="10" spans="2:3" ht="12.75">
      <c r="B10" s="54"/>
      <c r="C10" s="53" t="s">
        <v>96</v>
      </c>
    </row>
    <row r="11" spans="3:8" ht="12.75">
      <c r="C11" s="55" t="s">
        <v>149</v>
      </c>
      <c r="D11" s="55"/>
      <c r="E11" s="55"/>
      <c r="F11" s="55"/>
      <c r="H11" s="55"/>
    </row>
    <row r="13" spans="1:8" ht="12.75">
      <c r="A13" s="120" t="s">
        <v>1</v>
      </c>
      <c r="B13" s="122" t="s">
        <v>97</v>
      </c>
      <c r="C13" s="122" t="s">
        <v>98</v>
      </c>
      <c r="D13" s="122" t="s">
        <v>99</v>
      </c>
      <c r="E13" s="128" t="s">
        <v>100</v>
      </c>
      <c r="F13" s="129"/>
      <c r="G13" s="130"/>
      <c r="H13" s="122" t="s">
        <v>101</v>
      </c>
    </row>
    <row r="14" spans="1:8" ht="25.5">
      <c r="A14" s="121"/>
      <c r="B14" s="123"/>
      <c r="C14" s="123"/>
      <c r="D14" s="123"/>
      <c r="E14" s="56" t="s">
        <v>102</v>
      </c>
      <c r="F14" s="56" t="s">
        <v>103</v>
      </c>
      <c r="G14" s="56" t="s">
        <v>104</v>
      </c>
      <c r="H14" s="123"/>
    </row>
    <row r="15" spans="1:10" ht="12.75">
      <c r="A15" s="57">
        <v>1</v>
      </c>
      <c r="B15" s="57" t="s">
        <v>127</v>
      </c>
      <c r="C15" s="43" t="s">
        <v>57</v>
      </c>
      <c r="D15" s="58"/>
      <c r="E15" s="59"/>
      <c r="F15" s="57"/>
      <c r="G15" s="58"/>
      <c r="H15" s="57"/>
      <c r="J15" s="60"/>
    </row>
    <row r="16" spans="1:10" ht="12.75">
      <c r="A16" s="57">
        <v>2</v>
      </c>
      <c r="B16" s="57" t="s">
        <v>127</v>
      </c>
      <c r="C16" s="43" t="s">
        <v>119</v>
      </c>
      <c r="D16" s="58"/>
      <c r="E16" s="59"/>
      <c r="F16" s="57"/>
      <c r="G16" s="58"/>
      <c r="H16" s="57"/>
      <c r="J16" s="60"/>
    </row>
    <row r="17" spans="1:10" ht="12.75">
      <c r="A17" s="57">
        <v>3</v>
      </c>
      <c r="B17" s="57" t="s">
        <v>127</v>
      </c>
      <c r="C17" s="43" t="s">
        <v>120</v>
      </c>
      <c r="D17" s="58"/>
      <c r="E17" s="59"/>
      <c r="F17" s="57"/>
      <c r="G17" s="58"/>
      <c r="H17" s="58"/>
      <c r="J17" s="60"/>
    </row>
    <row r="18" spans="1:10" ht="12.75">
      <c r="A18" s="57">
        <v>4</v>
      </c>
      <c r="B18" s="57" t="s">
        <v>127</v>
      </c>
      <c r="C18" s="43" t="s">
        <v>121</v>
      </c>
      <c r="D18" s="58"/>
      <c r="E18" s="59"/>
      <c r="F18" s="58"/>
      <c r="G18" s="58"/>
      <c r="H18" s="58"/>
      <c r="J18" s="60"/>
    </row>
    <row r="19" spans="1:10" ht="12.75">
      <c r="A19" s="57">
        <v>5</v>
      </c>
      <c r="B19" s="57" t="s">
        <v>127</v>
      </c>
      <c r="C19" s="43" t="s">
        <v>122</v>
      </c>
      <c r="D19" s="58"/>
      <c r="E19" s="59"/>
      <c r="F19" s="58"/>
      <c r="G19" s="58"/>
      <c r="H19" s="58"/>
      <c r="J19" s="60"/>
    </row>
    <row r="20" spans="1:10" ht="12.75">
      <c r="A20" s="57">
        <v>6</v>
      </c>
      <c r="B20" s="57" t="s">
        <v>127</v>
      </c>
      <c r="C20" s="43" t="s">
        <v>123</v>
      </c>
      <c r="D20" s="58"/>
      <c r="E20" s="59"/>
      <c r="F20" s="58"/>
      <c r="G20" s="58"/>
      <c r="H20" s="58"/>
      <c r="J20" s="60"/>
    </row>
    <row r="21" spans="1:10" ht="12.75">
      <c r="A21" s="57">
        <v>7</v>
      </c>
      <c r="B21" s="57" t="s">
        <v>127</v>
      </c>
      <c r="C21" s="43" t="s">
        <v>124</v>
      </c>
      <c r="D21" s="58"/>
      <c r="E21" s="59"/>
      <c r="F21" s="58"/>
      <c r="G21" s="58"/>
      <c r="H21" s="58"/>
      <c r="J21" s="60"/>
    </row>
    <row r="22" spans="1:10" ht="13.5" thickBot="1">
      <c r="A22" s="82">
        <v>8</v>
      </c>
      <c r="B22" s="82" t="s">
        <v>127</v>
      </c>
      <c r="C22" s="83" t="s">
        <v>125</v>
      </c>
      <c r="D22" s="84"/>
      <c r="E22" s="85"/>
      <c r="F22" s="84"/>
      <c r="G22" s="84"/>
      <c r="H22" s="84"/>
      <c r="J22" s="60"/>
    </row>
    <row r="23" spans="1:8" ht="13.5" thickTop="1">
      <c r="A23" s="78"/>
      <c r="B23" s="79"/>
      <c r="C23" s="91" t="s">
        <v>105</v>
      </c>
      <c r="D23" s="80"/>
      <c r="E23" s="80"/>
      <c r="F23" s="80"/>
      <c r="G23" s="80"/>
      <c r="H23" s="81"/>
    </row>
    <row r="24" spans="1:8" ht="25.5">
      <c r="A24" s="78"/>
      <c r="B24" s="79"/>
      <c r="C24" s="92" t="s">
        <v>129</v>
      </c>
      <c r="D24" s="80"/>
      <c r="E24" s="80"/>
      <c r="F24" s="80"/>
      <c r="G24" s="80"/>
      <c r="H24" s="81"/>
    </row>
    <row r="25" spans="1:8" ht="13.5" thickBot="1">
      <c r="A25" s="82"/>
      <c r="B25" s="86"/>
      <c r="C25" s="87" t="s">
        <v>128</v>
      </c>
      <c r="D25" s="88"/>
      <c r="E25" s="88"/>
      <c r="F25" s="88"/>
      <c r="G25" s="88"/>
      <c r="H25" s="89"/>
    </row>
    <row r="26" spans="1:8" ht="13.5" thickTop="1">
      <c r="A26" s="113" t="s">
        <v>106</v>
      </c>
      <c r="B26" s="114"/>
      <c r="C26" s="115"/>
      <c r="D26" s="80"/>
      <c r="E26" s="62"/>
      <c r="F26" s="62"/>
      <c r="G26" s="62"/>
      <c r="H26" s="62"/>
    </row>
    <row r="27" spans="1:8" ht="12.75">
      <c r="A27" s="116" t="s">
        <v>107</v>
      </c>
      <c r="B27" s="117"/>
      <c r="C27" s="118"/>
      <c r="D27" s="58"/>
      <c r="E27" s="62"/>
      <c r="F27" s="62"/>
      <c r="G27" s="62"/>
      <c r="H27" s="62"/>
    </row>
    <row r="28" spans="1:8" ht="12.75">
      <c r="A28" s="119" t="s">
        <v>108</v>
      </c>
      <c r="B28" s="117"/>
      <c r="C28" s="118"/>
      <c r="D28" s="61"/>
      <c r="E28" s="63"/>
      <c r="F28" s="63"/>
      <c r="G28" s="63"/>
      <c r="H28" s="63"/>
    </row>
    <row r="29" spans="1:8" ht="12.75">
      <c r="A29" s="119" t="s">
        <v>109</v>
      </c>
      <c r="B29" s="117"/>
      <c r="C29" s="118"/>
      <c r="D29" s="61"/>
      <c r="G29" s="54"/>
      <c r="H29" s="54"/>
    </row>
    <row r="30" spans="1:8" ht="12.75">
      <c r="A30" s="119" t="s">
        <v>110</v>
      </c>
      <c r="B30" s="117"/>
      <c r="C30" s="118"/>
      <c r="D30" s="61"/>
      <c r="G30" s="54"/>
      <c r="H30" s="54"/>
    </row>
    <row r="31" spans="1:8" ht="12.75">
      <c r="A31" s="63"/>
      <c r="B31" s="63"/>
      <c r="C31" s="64"/>
      <c r="D31" s="65"/>
      <c r="G31" s="54"/>
      <c r="H31" s="54"/>
    </row>
    <row r="32" spans="1:8" ht="12.75">
      <c r="A32" s="63"/>
      <c r="B32" s="63"/>
      <c r="C32" s="63"/>
      <c r="D32" s="63"/>
      <c r="G32" s="54"/>
      <c r="H32" s="54"/>
    </row>
    <row r="33" spans="1:8" ht="12.75">
      <c r="A33" s="126" t="s">
        <v>111</v>
      </c>
      <c r="B33" s="126"/>
      <c r="C33" s="126"/>
      <c r="D33" s="126"/>
      <c r="E33" s="126"/>
      <c r="F33" s="126"/>
      <c r="G33" s="126"/>
      <c r="H33" s="126"/>
    </row>
    <row r="34" spans="3:8" ht="12.75">
      <c r="C34" s="127" t="s">
        <v>112</v>
      </c>
      <c r="D34" s="127"/>
      <c r="E34" s="127"/>
      <c r="F34" s="127"/>
      <c r="G34" s="127"/>
      <c r="H34" s="127"/>
    </row>
    <row r="35" spans="3:8" ht="12.75">
      <c r="C35" s="52"/>
      <c r="D35" s="52"/>
      <c r="E35" s="52"/>
      <c r="F35" s="52"/>
      <c r="G35" s="52"/>
      <c r="H35" s="52"/>
    </row>
    <row r="36" spans="1:8" ht="12.75">
      <c r="A36" s="55" t="s">
        <v>113</v>
      </c>
      <c r="B36" s="55"/>
      <c r="C36" s="55"/>
      <c r="D36" s="55"/>
      <c r="E36" s="55"/>
      <c r="F36" s="55"/>
      <c r="G36" s="55"/>
      <c r="H36" s="55"/>
    </row>
    <row r="37" spans="3:8" ht="12.75">
      <c r="C37" s="127" t="s">
        <v>112</v>
      </c>
      <c r="D37" s="127"/>
      <c r="E37" s="127"/>
      <c r="F37" s="127"/>
      <c r="G37" s="127"/>
      <c r="H37" s="127"/>
    </row>
    <row r="38" spans="3:8" ht="12.75">
      <c r="C38" s="52"/>
      <c r="D38" s="52"/>
      <c r="E38" s="52"/>
      <c r="F38" s="52"/>
      <c r="G38" s="52"/>
      <c r="H38" s="52"/>
    </row>
    <row r="39" spans="1:8" ht="12.75">
      <c r="A39" s="126" t="s">
        <v>114</v>
      </c>
      <c r="B39" s="126"/>
      <c r="C39" s="126"/>
      <c r="D39" s="126"/>
      <c r="E39" s="126"/>
      <c r="F39" s="126"/>
      <c r="G39" s="126"/>
      <c r="H39" s="126"/>
    </row>
    <row r="40" spans="7:8" ht="12.75">
      <c r="G40" s="54"/>
      <c r="H40" s="54"/>
    </row>
    <row r="41" spans="7:8" ht="12.75">
      <c r="G41" s="54"/>
      <c r="H41" s="54"/>
    </row>
  </sheetData>
  <sheetProtection/>
  <mergeCells count="17">
    <mergeCell ref="A30:C30"/>
    <mergeCell ref="H13:H14"/>
    <mergeCell ref="A33:H33"/>
    <mergeCell ref="C34:H34"/>
    <mergeCell ref="C37:H37"/>
    <mergeCell ref="A39:H39"/>
    <mergeCell ref="D13:D14"/>
    <mergeCell ref="E13:G13"/>
    <mergeCell ref="A29:C29"/>
    <mergeCell ref="A6:C6"/>
    <mergeCell ref="A26:C26"/>
    <mergeCell ref="A27:C27"/>
    <mergeCell ref="A28:C28"/>
    <mergeCell ref="A13:A14"/>
    <mergeCell ref="B13:B14"/>
    <mergeCell ref="C13:C14"/>
    <mergeCell ref="A7:L7"/>
  </mergeCells>
  <printOptions/>
  <pageMargins left="0.5905511811023623" right="0.1968503937007874" top="1.141732283464567" bottom="0" header="1.299212598425197" footer="0.31496062992125984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9"/>
  <sheetViews>
    <sheetView showGridLines="0" showZeros="0" zoomScaleSheetLayoutView="100" zoomScalePageLayoutView="0" workbookViewId="0" topLeftCell="A1">
      <selection activeCell="A6" sqref="A6"/>
    </sheetView>
  </sheetViews>
  <sheetFormatPr defaultColWidth="9.140625" defaultRowHeight="12.75"/>
  <cols>
    <col min="1" max="1" width="6.140625" style="3" customWidth="1"/>
    <col min="2" max="2" width="5.7109375" style="3" customWidth="1"/>
    <col min="3" max="3" width="61.00390625" style="3" customWidth="1"/>
    <col min="4" max="4" width="5.7109375" style="3" customWidth="1"/>
    <col min="5" max="5" width="7.8515625" style="3" customWidth="1"/>
    <col min="6" max="6" width="6.140625" style="0" bestFit="1" customWidth="1"/>
    <col min="8" max="9" width="5.57421875" style="0" bestFit="1" customWidth="1"/>
    <col min="10" max="10" width="6.140625" style="0" bestFit="1" customWidth="1"/>
    <col min="11" max="11" width="4.8515625" style="0" bestFit="1" customWidth="1"/>
    <col min="12" max="12" width="7.140625" style="0" bestFit="1" customWidth="1"/>
    <col min="13" max="14" width="5.57421875" style="0" bestFit="1" customWidth="1"/>
    <col min="15" max="15" width="6.140625" style="0" bestFit="1" customWidth="1"/>
    <col min="16" max="16" width="7.140625" style="0" bestFit="1" customWidth="1"/>
  </cols>
  <sheetData>
    <row r="1" spans="1:5" ht="18">
      <c r="A1" s="13"/>
      <c r="B1" s="13"/>
      <c r="D1" s="14"/>
      <c r="E1" s="4" t="s">
        <v>75</v>
      </c>
    </row>
    <row r="2" spans="1:4" ht="15.75">
      <c r="A2" s="13"/>
      <c r="B2" s="13"/>
      <c r="D2" s="15" t="s">
        <v>126</v>
      </c>
    </row>
    <row r="3" spans="1:5" ht="15.75">
      <c r="A3" s="13"/>
      <c r="B3" s="13"/>
      <c r="D3" s="20" t="s">
        <v>89</v>
      </c>
      <c r="E3" s="16"/>
    </row>
    <row r="4" spans="1:5" ht="15.75">
      <c r="A4" s="13"/>
      <c r="B4" s="13"/>
      <c r="C4" s="17"/>
      <c r="D4" s="16"/>
      <c r="E4" s="16"/>
    </row>
    <row r="5" spans="1:5" ht="15.75">
      <c r="A5" s="112" t="s">
        <v>92</v>
      </c>
      <c r="B5" s="112"/>
      <c r="C5" s="112"/>
      <c r="D5" s="13"/>
      <c r="E5" s="13"/>
    </row>
    <row r="6" spans="1:5" ht="15.75">
      <c r="A6" s="47" t="s">
        <v>93</v>
      </c>
      <c r="B6" s="47"/>
      <c r="C6" s="47"/>
      <c r="D6" s="13"/>
      <c r="E6" s="13"/>
    </row>
    <row r="7" spans="1:5" ht="15.75">
      <c r="A7" s="112" t="s">
        <v>94</v>
      </c>
      <c r="B7" s="112"/>
      <c r="C7" s="112"/>
      <c r="D7" s="13"/>
      <c r="E7" s="13"/>
    </row>
    <row r="8" spans="1:16" ht="28.5" customHeight="1">
      <c r="A8" s="124" t="s">
        <v>132</v>
      </c>
      <c r="B8" s="124"/>
      <c r="C8" s="124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</row>
    <row r="9" spans="1:5" ht="15.75">
      <c r="A9" s="47" t="s">
        <v>78</v>
      </c>
      <c r="B9" s="47"/>
      <c r="C9" s="47"/>
      <c r="D9" s="13"/>
      <c r="E9" s="13"/>
    </row>
    <row r="10" spans="1:11" ht="15.75">
      <c r="A10" s="18"/>
      <c r="B10" s="18"/>
      <c r="C10" s="18"/>
      <c r="D10" s="13"/>
      <c r="E10" s="13"/>
      <c r="K10" s="12" t="s">
        <v>90</v>
      </c>
    </row>
    <row r="11" spans="1:13" ht="14.25">
      <c r="A11" s="21" t="s">
        <v>91</v>
      </c>
      <c r="M11" s="19" t="s">
        <v>116</v>
      </c>
    </row>
    <row r="12" spans="1:13" ht="12.75" customHeight="1" thickBot="1">
      <c r="A12" s="7"/>
      <c r="M12" s="19"/>
    </row>
    <row r="13" spans="1:16" ht="12.75" customHeight="1">
      <c r="A13" s="144" t="s">
        <v>1</v>
      </c>
      <c r="B13" s="146" t="s">
        <v>2</v>
      </c>
      <c r="C13" s="146" t="s">
        <v>3</v>
      </c>
      <c r="D13" s="146" t="s">
        <v>118</v>
      </c>
      <c r="E13" s="146" t="s">
        <v>117</v>
      </c>
      <c r="F13" s="142" t="s">
        <v>79</v>
      </c>
      <c r="G13" s="142"/>
      <c r="H13" s="142"/>
      <c r="I13" s="142"/>
      <c r="J13" s="142"/>
      <c r="K13" s="142"/>
      <c r="L13" s="142" t="s">
        <v>80</v>
      </c>
      <c r="M13" s="142"/>
      <c r="N13" s="142"/>
      <c r="O13" s="142"/>
      <c r="P13" s="143"/>
    </row>
    <row r="14" spans="1:16" ht="48.75" thickBot="1">
      <c r="A14" s="145"/>
      <c r="B14" s="147"/>
      <c r="C14" s="147"/>
      <c r="D14" s="147"/>
      <c r="E14" s="147"/>
      <c r="F14" s="45" t="s">
        <v>81</v>
      </c>
      <c r="G14" s="45" t="s">
        <v>82</v>
      </c>
      <c r="H14" s="45" t="s">
        <v>83</v>
      </c>
      <c r="I14" s="45" t="s">
        <v>84</v>
      </c>
      <c r="J14" s="45" t="s">
        <v>85</v>
      </c>
      <c r="K14" s="45" t="s">
        <v>86</v>
      </c>
      <c r="L14" s="45" t="s">
        <v>87</v>
      </c>
      <c r="M14" s="45" t="s">
        <v>83</v>
      </c>
      <c r="N14" s="45" t="s">
        <v>84</v>
      </c>
      <c r="O14" s="45" t="s">
        <v>85</v>
      </c>
      <c r="P14" s="46" t="s">
        <v>88</v>
      </c>
    </row>
    <row r="15" spans="1:16" ht="12.75">
      <c r="A15" s="42"/>
      <c r="B15" s="42"/>
      <c r="C15" s="43" t="s">
        <v>57</v>
      </c>
      <c r="D15" s="42"/>
      <c r="E15" s="42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</row>
    <row r="16" spans="1:16" ht="38.25">
      <c r="A16" s="23">
        <v>1</v>
      </c>
      <c r="B16" s="23"/>
      <c r="C16" s="24" t="s">
        <v>59</v>
      </c>
      <c r="D16" s="23" t="s">
        <v>8</v>
      </c>
      <c r="E16" s="25">
        <v>1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</row>
    <row r="17" spans="1:16" ht="38.25">
      <c r="A17" s="23">
        <v>2</v>
      </c>
      <c r="B17" s="23"/>
      <c r="C17" s="24" t="s">
        <v>60</v>
      </c>
      <c r="D17" s="23" t="s">
        <v>8</v>
      </c>
      <c r="E17" s="25">
        <v>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</row>
    <row r="18" spans="1:16" ht="25.5">
      <c r="A18" s="23">
        <v>3</v>
      </c>
      <c r="B18" s="23"/>
      <c r="C18" s="24" t="s">
        <v>61</v>
      </c>
      <c r="D18" s="23" t="s">
        <v>8</v>
      </c>
      <c r="E18" s="25">
        <v>1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</row>
    <row r="19" spans="1:16" ht="25.5">
      <c r="A19" s="23">
        <v>4</v>
      </c>
      <c r="B19" s="23"/>
      <c r="C19" s="24" t="s">
        <v>62</v>
      </c>
      <c r="D19" s="23" t="s">
        <v>8</v>
      </c>
      <c r="E19" s="25">
        <v>7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</row>
    <row r="20" spans="1:16" ht="38.25">
      <c r="A20" s="23">
        <v>5</v>
      </c>
      <c r="B20" s="23"/>
      <c r="C20" s="24" t="s">
        <v>63</v>
      </c>
      <c r="D20" s="23" t="s">
        <v>8</v>
      </c>
      <c r="E20" s="25">
        <v>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</row>
    <row r="21" spans="1:16" ht="25.5">
      <c r="A21" s="23">
        <v>6</v>
      </c>
      <c r="B21" s="23"/>
      <c r="C21" s="24" t="s">
        <v>74</v>
      </c>
      <c r="D21" s="23" t="s">
        <v>8</v>
      </c>
      <c r="E21" s="25">
        <v>6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</row>
    <row r="22" spans="1:16" ht="25.5">
      <c r="A22" s="23">
        <v>7</v>
      </c>
      <c r="B22" s="23"/>
      <c r="C22" s="24" t="s">
        <v>64</v>
      </c>
      <c r="D22" s="23" t="s">
        <v>8</v>
      </c>
      <c r="E22" s="25">
        <v>1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</row>
    <row r="23" spans="1:16" ht="12.75">
      <c r="A23" s="23">
        <v>8</v>
      </c>
      <c r="B23" s="23"/>
      <c r="C23" s="24" t="s">
        <v>53</v>
      </c>
      <c r="D23" s="23" t="s">
        <v>8</v>
      </c>
      <c r="E23" s="25">
        <v>1</v>
      </c>
      <c r="F23" s="22"/>
      <c r="G23" s="22"/>
      <c r="H23" s="22"/>
      <c r="I23" s="26"/>
      <c r="J23" s="22"/>
      <c r="K23" s="22"/>
      <c r="L23" s="22"/>
      <c r="M23" s="22"/>
      <c r="N23" s="22"/>
      <c r="O23" s="22"/>
      <c r="P23" s="22"/>
    </row>
    <row r="24" spans="1:16" ht="25.5">
      <c r="A24" s="23">
        <v>9</v>
      </c>
      <c r="B24" s="23"/>
      <c r="C24" s="24" t="s">
        <v>65</v>
      </c>
      <c r="D24" s="23" t="s">
        <v>8</v>
      </c>
      <c r="E24" s="25">
        <v>1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</row>
    <row r="25" spans="1:16" ht="25.5">
      <c r="A25" s="23">
        <v>10</v>
      </c>
      <c r="B25" s="23"/>
      <c r="C25" s="24" t="s">
        <v>66</v>
      </c>
      <c r="D25" s="23" t="s">
        <v>8</v>
      </c>
      <c r="E25" s="25">
        <v>1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</row>
    <row r="26" spans="1:16" ht="25.5">
      <c r="A26" s="23">
        <v>11</v>
      </c>
      <c r="B26" s="23"/>
      <c r="C26" s="24" t="s">
        <v>54</v>
      </c>
      <c r="D26" s="23" t="s">
        <v>8</v>
      </c>
      <c r="E26" s="25">
        <v>1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</row>
    <row r="27" spans="1:16" ht="25.5">
      <c r="A27" s="23">
        <v>12</v>
      </c>
      <c r="B27" s="23"/>
      <c r="C27" s="24" t="s">
        <v>55</v>
      </c>
      <c r="D27" s="23" t="s">
        <v>8</v>
      </c>
      <c r="E27" s="25">
        <v>2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</row>
    <row r="28" spans="1:16" ht="12.75">
      <c r="A28" s="23">
        <v>13</v>
      </c>
      <c r="B28" s="23"/>
      <c r="C28" s="24" t="s">
        <v>56</v>
      </c>
      <c r="D28" s="23" t="s">
        <v>8</v>
      </c>
      <c r="E28" s="25">
        <v>1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</row>
    <row r="29" spans="1:16" ht="15">
      <c r="A29" s="23">
        <v>14</v>
      </c>
      <c r="B29" s="27"/>
      <c r="C29" s="48" t="s">
        <v>18</v>
      </c>
      <c r="D29" s="23"/>
      <c r="E29" s="25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</row>
    <row r="30" spans="1:16" ht="12.75">
      <c r="A30" s="23">
        <v>15</v>
      </c>
      <c r="B30" s="27"/>
      <c r="C30" s="28" t="s">
        <v>9</v>
      </c>
      <c r="D30" s="23"/>
      <c r="E30" s="25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</row>
    <row r="31" spans="1:16" ht="38.25">
      <c r="A31" s="23">
        <v>16</v>
      </c>
      <c r="B31" s="25"/>
      <c r="C31" s="24" t="s">
        <v>29</v>
      </c>
      <c r="D31" s="23" t="s">
        <v>12</v>
      </c>
      <c r="E31" s="29">
        <v>115.4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2" spans="1:16" ht="31.5" customHeight="1">
      <c r="A32" s="23">
        <v>17</v>
      </c>
      <c r="B32" s="25"/>
      <c r="C32" s="24" t="s">
        <v>23</v>
      </c>
      <c r="D32" s="23" t="s">
        <v>12</v>
      </c>
      <c r="E32" s="29">
        <v>5.5</v>
      </c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</row>
    <row r="33" spans="1:16" ht="17.25" customHeight="1">
      <c r="A33" s="23">
        <v>18</v>
      </c>
      <c r="B33" s="25"/>
      <c r="C33" s="24" t="s">
        <v>24</v>
      </c>
      <c r="D33" s="23" t="s">
        <v>12</v>
      </c>
      <c r="E33" s="30">
        <v>16.5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</row>
    <row r="34" spans="1:16" ht="28.5" customHeight="1">
      <c r="A34" s="23">
        <v>19</v>
      </c>
      <c r="B34" s="25"/>
      <c r="C34" s="31" t="s">
        <v>25</v>
      </c>
      <c r="D34" s="32" t="s">
        <v>12</v>
      </c>
      <c r="E34" s="27">
        <v>81.75</v>
      </c>
      <c r="F34" s="22"/>
      <c r="G34" s="22"/>
      <c r="H34" s="22"/>
      <c r="I34" s="26"/>
      <c r="J34" s="22"/>
      <c r="K34" s="22"/>
      <c r="L34" s="22"/>
      <c r="M34" s="22"/>
      <c r="N34" s="22"/>
      <c r="O34" s="22"/>
      <c r="P34" s="22"/>
    </row>
    <row r="35" spans="1:16" ht="25.5">
      <c r="A35" s="23">
        <v>20</v>
      </c>
      <c r="B35" s="25"/>
      <c r="C35" s="24" t="s">
        <v>26</v>
      </c>
      <c r="D35" s="23" t="s">
        <v>12</v>
      </c>
      <c r="E35" s="33">
        <v>23.25</v>
      </c>
      <c r="F35" s="33"/>
      <c r="G35" s="33"/>
      <c r="H35" s="22"/>
      <c r="I35" s="34"/>
      <c r="J35" s="33"/>
      <c r="K35" s="22"/>
      <c r="L35" s="22"/>
      <c r="M35" s="22"/>
      <c r="N35" s="22"/>
      <c r="O35" s="22"/>
      <c r="P35" s="22"/>
    </row>
    <row r="36" spans="1:16" ht="38.25">
      <c r="A36" s="23">
        <v>21</v>
      </c>
      <c r="B36" s="25"/>
      <c r="C36" s="31" t="s">
        <v>27</v>
      </c>
      <c r="D36" s="25" t="s">
        <v>12</v>
      </c>
      <c r="E36" s="29">
        <v>26</v>
      </c>
      <c r="F36" s="33"/>
      <c r="G36" s="33"/>
      <c r="H36" s="22"/>
      <c r="I36" s="33"/>
      <c r="J36" s="33"/>
      <c r="K36" s="22"/>
      <c r="L36" s="22"/>
      <c r="M36" s="22"/>
      <c r="N36" s="22"/>
      <c r="O36" s="22"/>
      <c r="P36" s="22"/>
    </row>
    <row r="37" spans="1:16" ht="38.25">
      <c r="A37" s="23">
        <v>22</v>
      </c>
      <c r="B37" s="25"/>
      <c r="C37" s="31" t="s">
        <v>28</v>
      </c>
      <c r="D37" s="25" t="s">
        <v>12</v>
      </c>
      <c r="E37" s="29">
        <v>6.5</v>
      </c>
      <c r="F37" s="33"/>
      <c r="G37" s="33"/>
      <c r="H37" s="22"/>
      <c r="I37" s="34"/>
      <c r="J37" s="33"/>
      <c r="K37" s="22"/>
      <c r="L37" s="22"/>
      <c r="M37" s="22"/>
      <c r="N37" s="22"/>
      <c r="O37" s="22"/>
      <c r="P37" s="22"/>
    </row>
    <row r="38" spans="1:16" ht="12.75">
      <c r="A38" s="23">
        <v>23</v>
      </c>
      <c r="B38" s="25"/>
      <c r="C38" s="24" t="s">
        <v>15</v>
      </c>
      <c r="D38" s="23" t="s">
        <v>8</v>
      </c>
      <c r="E38" s="35">
        <v>1</v>
      </c>
      <c r="F38" s="33"/>
      <c r="G38" s="33"/>
      <c r="H38" s="22"/>
      <c r="I38" s="33"/>
      <c r="J38" s="33"/>
      <c r="K38" s="22"/>
      <c r="L38" s="22"/>
      <c r="M38" s="22"/>
      <c r="N38" s="22"/>
      <c r="O38" s="22"/>
      <c r="P38" s="22"/>
    </row>
    <row r="39" spans="1:16" ht="12.75">
      <c r="A39" s="23">
        <v>24</v>
      </c>
      <c r="B39" s="25"/>
      <c r="C39" s="24" t="s">
        <v>16</v>
      </c>
      <c r="D39" s="23" t="s">
        <v>8</v>
      </c>
      <c r="E39" s="36">
        <v>3</v>
      </c>
      <c r="F39" s="33"/>
      <c r="G39" s="33"/>
      <c r="H39" s="22"/>
      <c r="I39" s="33"/>
      <c r="J39" s="33"/>
      <c r="K39" s="22"/>
      <c r="L39" s="22"/>
      <c r="M39" s="22"/>
      <c r="N39" s="22"/>
      <c r="O39" s="22"/>
      <c r="P39" s="22"/>
    </row>
    <row r="40" spans="1:16" ht="12.75">
      <c r="A40" s="23">
        <v>25</v>
      </c>
      <c r="B40" s="27"/>
      <c r="C40" s="28" t="s">
        <v>10</v>
      </c>
      <c r="D40" s="23"/>
      <c r="E40" s="25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</row>
    <row r="41" spans="1:16" ht="12.75">
      <c r="A41" s="23">
        <v>26</v>
      </c>
      <c r="B41" s="23"/>
      <c r="C41" s="24" t="s">
        <v>37</v>
      </c>
      <c r="D41" s="23" t="s">
        <v>12</v>
      </c>
      <c r="E41" s="27">
        <f>164.4-82.2</f>
        <v>82.2</v>
      </c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</row>
    <row r="42" spans="1:16" ht="12.75">
      <c r="A42" s="23">
        <v>27</v>
      </c>
      <c r="B42" s="23"/>
      <c r="C42" s="24" t="s">
        <v>20</v>
      </c>
      <c r="D42" s="23" t="s">
        <v>12</v>
      </c>
      <c r="E42" s="27">
        <f>82-49.2</f>
        <v>32.8</v>
      </c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</row>
    <row r="43" spans="1:16" ht="25.5">
      <c r="A43" s="23">
        <v>28</v>
      </c>
      <c r="B43" s="23"/>
      <c r="C43" s="24" t="s">
        <v>38</v>
      </c>
      <c r="D43" s="23" t="s">
        <v>12</v>
      </c>
      <c r="E43" s="27">
        <f>37-7.4</f>
        <v>29.6</v>
      </c>
      <c r="F43" s="22"/>
      <c r="G43" s="22"/>
      <c r="H43" s="22"/>
      <c r="I43" s="26"/>
      <c r="J43" s="22"/>
      <c r="K43" s="22"/>
      <c r="L43" s="22"/>
      <c r="M43" s="22"/>
      <c r="N43" s="22"/>
      <c r="O43" s="22"/>
      <c r="P43" s="22"/>
    </row>
    <row r="44" spans="1:16" ht="12.75">
      <c r="A44" s="23">
        <v>29</v>
      </c>
      <c r="B44" s="23"/>
      <c r="C44" s="24" t="s">
        <v>21</v>
      </c>
      <c r="D44" s="23" t="s">
        <v>12</v>
      </c>
      <c r="E44" s="27">
        <v>28.7</v>
      </c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</row>
    <row r="45" spans="1:16" ht="25.5">
      <c r="A45" s="23">
        <v>30</v>
      </c>
      <c r="B45" s="23"/>
      <c r="C45" s="24" t="s">
        <v>39</v>
      </c>
      <c r="D45" s="23" t="s">
        <v>12</v>
      </c>
      <c r="E45" s="27">
        <f>25.5-20.4</f>
        <v>5.1</v>
      </c>
      <c r="F45" s="37"/>
      <c r="G45" s="22"/>
      <c r="H45" s="22"/>
      <c r="I45" s="38"/>
      <c r="J45" s="22"/>
      <c r="K45" s="22"/>
      <c r="L45" s="22"/>
      <c r="M45" s="22"/>
      <c r="N45" s="22"/>
      <c r="O45" s="22"/>
      <c r="P45" s="22"/>
    </row>
    <row r="46" spans="1:16" ht="27" customHeight="1">
      <c r="A46" s="23">
        <v>31</v>
      </c>
      <c r="B46" s="23"/>
      <c r="C46" s="24" t="s">
        <v>40</v>
      </c>
      <c r="D46" s="23" t="s">
        <v>12</v>
      </c>
      <c r="E46" s="27">
        <f>241.6-120.8</f>
        <v>120.8</v>
      </c>
      <c r="F46" s="37"/>
      <c r="G46" s="22"/>
      <c r="H46" s="22"/>
      <c r="I46" s="37"/>
      <c r="J46" s="22"/>
      <c r="K46" s="22"/>
      <c r="L46" s="22"/>
      <c r="M46" s="22"/>
      <c r="N46" s="22"/>
      <c r="O46" s="22"/>
      <c r="P46" s="22"/>
    </row>
    <row r="47" spans="1:16" ht="30.75" customHeight="1">
      <c r="A47" s="23">
        <v>32</v>
      </c>
      <c r="B47" s="23"/>
      <c r="C47" s="24" t="s">
        <v>14</v>
      </c>
      <c r="D47" s="23" t="s">
        <v>12</v>
      </c>
      <c r="E47" s="25">
        <f>291.1-145.55</f>
        <v>145.55</v>
      </c>
      <c r="F47" s="37"/>
      <c r="G47" s="22"/>
      <c r="H47" s="22"/>
      <c r="I47" s="37"/>
      <c r="J47" s="22"/>
      <c r="K47" s="22"/>
      <c r="L47" s="22"/>
      <c r="M47" s="22"/>
      <c r="N47" s="22"/>
      <c r="O47" s="22"/>
      <c r="P47" s="22"/>
    </row>
    <row r="48" spans="1:16" ht="25.5">
      <c r="A48" s="23">
        <v>33</v>
      </c>
      <c r="B48" s="23"/>
      <c r="C48" s="24" t="s">
        <v>41</v>
      </c>
      <c r="D48" s="23" t="s">
        <v>12</v>
      </c>
      <c r="E48" s="25">
        <f>82-24.6</f>
        <v>57.4</v>
      </c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</row>
    <row r="49" spans="1:16" ht="12.75">
      <c r="A49" s="23">
        <v>34</v>
      </c>
      <c r="B49" s="27"/>
      <c r="C49" s="28" t="s">
        <v>11</v>
      </c>
      <c r="D49" s="23"/>
      <c r="E49" s="25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</row>
    <row r="50" spans="1:16" ht="12.75">
      <c r="A50" s="23">
        <v>35</v>
      </c>
      <c r="B50" s="23"/>
      <c r="C50" s="24" t="s">
        <v>42</v>
      </c>
      <c r="D50" s="23" t="s">
        <v>12</v>
      </c>
      <c r="E50" s="27">
        <f>110.1-77.07</f>
        <v>33.03</v>
      </c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</row>
    <row r="51" spans="1:16" ht="25.5">
      <c r="A51" s="23">
        <v>36</v>
      </c>
      <c r="B51" s="23"/>
      <c r="C51" s="24" t="s">
        <v>22</v>
      </c>
      <c r="D51" s="23" t="s">
        <v>12</v>
      </c>
      <c r="E51" s="29">
        <v>3.5</v>
      </c>
      <c r="F51" s="22"/>
      <c r="G51" s="22"/>
      <c r="H51" s="22"/>
      <c r="I51" s="26"/>
      <c r="J51" s="22"/>
      <c r="K51" s="22"/>
      <c r="L51" s="22"/>
      <c r="M51" s="22"/>
      <c r="N51" s="22"/>
      <c r="O51" s="22"/>
      <c r="P51" s="22"/>
    </row>
    <row r="52" spans="1:16" ht="12.75">
      <c r="A52" s="23">
        <v>37</v>
      </c>
      <c r="B52" s="23"/>
      <c r="C52" s="24" t="s">
        <v>44</v>
      </c>
      <c r="D52" s="23" t="s">
        <v>12</v>
      </c>
      <c r="E52" s="29">
        <v>2.4</v>
      </c>
      <c r="F52" s="22"/>
      <c r="G52" s="22"/>
      <c r="H52" s="22"/>
      <c r="I52" s="26"/>
      <c r="J52" s="22"/>
      <c r="K52" s="22"/>
      <c r="L52" s="22"/>
      <c r="M52" s="22"/>
      <c r="N52" s="22"/>
      <c r="O52" s="22"/>
      <c r="P52" s="22"/>
    </row>
    <row r="53" spans="1:16" ht="12.75">
      <c r="A53" s="23">
        <v>38</v>
      </c>
      <c r="B53" s="23"/>
      <c r="C53" s="24" t="s">
        <v>43</v>
      </c>
      <c r="D53" s="23" t="s">
        <v>12</v>
      </c>
      <c r="E53" s="33">
        <f>ROUND(31.9-12.76,2)</f>
        <v>19.14</v>
      </c>
      <c r="F53" s="22"/>
      <c r="G53" s="22"/>
      <c r="H53" s="22"/>
      <c r="I53" s="26"/>
      <c r="J53" s="22"/>
      <c r="K53" s="22"/>
      <c r="L53" s="22"/>
      <c r="M53" s="22"/>
      <c r="N53" s="22"/>
      <c r="O53" s="22"/>
      <c r="P53" s="22"/>
    </row>
    <row r="54" spans="1:16" ht="17.25" customHeight="1">
      <c r="A54" s="23">
        <v>39</v>
      </c>
      <c r="B54" s="23"/>
      <c r="C54" s="24" t="s">
        <v>45</v>
      </c>
      <c r="D54" s="23" t="s">
        <v>12</v>
      </c>
      <c r="E54" s="29">
        <v>35</v>
      </c>
      <c r="F54" s="22"/>
      <c r="G54" s="22"/>
      <c r="H54" s="22"/>
      <c r="I54" s="26"/>
      <c r="J54" s="22"/>
      <c r="K54" s="22"/>
      <c r="L54" s="22"/>
      <c r="M54" s="22"/>
      <c r="N54" s="22"/>
      <c r="O54" s="22"/>
      <c r="P54" s="22"/>
    </row>
    <row r="55" spans="1:16" ht="25.5">
      <c r="A55" s="23">
        <v>40</v>
      </c>
      <c r="B55" s="23"/>
      <c r="C55" s="24" t="s">
        <v>46</v>
      </c>
      <c r="D55" s="23" t="s">
        <v>12</v>
      </c>
      <c r="E55" s="29">
        <v>53.2</v>
      </c>
      <c r="F55" s="22"/>
      <c r="G55" s="22"/>
      <c r="H55" s="22"/>
      <c r="I55" s="26"/>
      <c r="J55" s="22"/>
      <c r="K55" s="22"/>
      <c r="L55" s="22"/>
      <c r="M55" s="22"/>
      <c r="N55" s="22"/>
      <c r="O55" s="22"/>
      <c r="P55" s="22"/>
    </row>
    <row r="56" spans="1:16" ht="12.75">
      <c r="A56" s="23">
        <v>41</v>
      </c>
      <c r="B56" s="23"/>
      <c r="C56" s="24" t="s">
        <v>47</v>
      </c>
      <c r="D56" s="23" t="s">
        <v>12</v>
      </c>
      <c r="E56" s="30">
        <v>13.5</v>
      </c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</row>
    <row r="57" spans="1:16" ht="25.5">
      <c r="A57" s="23">
        <v>42</v>
      </c>
      <c r="B57" s="23"/>
      <c r="C57" s="24" t="s">
        <v>50</v>
      </c>
      <c r="D57" s="23" t="s">
        <v>12</v>
      </c>
      <c r="E57" s="30">
        <f>39.8-19.9</f>
        <v>19.9</v>
      </c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</row>
    <row r="58" spans="1:16" ht="25.5">
      <c r="A58" s="23">
        <v>43</v>
      </c>
      <c r="B58" s="23"/>
      <c r="C58" s="24" t="s">
        <v>19</v>
      </c>
      <c r="D58" s="23" t="s">
        <v>7</v>
      </c>
      <c r="E58" s="93">
        <f>104.1-52.05</f>
        <v>52.05</v>
      </c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</row>
    <row r="59" spans="1:16" ht="12.75">
      <c r="A59" s="23">
        <v>44</v>
      </c>
      <c r="B59" s="27"/>
      <c r="C59" s="28" t="s">
        <v>13</v>
      </c>
      <c r="D59" s="23"/>
      <c r="E59" s="25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</row>
    <row r="60" spans="1:16" ht="12.75">
      <c r="A60" s="23">
        <v>45</v>
      </c>
      <c r="B60" s="23"/>
      <c r="C60" s="24" t="s">
        <v>58</v>
      </c>
      <c r="D60" s="23" t="s">
        <v>7</v>
      </c>
      <c r="E60" s="27">
        <v>11.9</v>
      </c>
      <c r="F60" s="33"/>
      <c r="G60" s="33"/>
      <c r="H60" s="22"/>
      <c r="I60" s="34"/>
      <c r="J60" s="33"/>
      <c r="K60" s="22"/>
      <c r="L60" s="22"/>
      <c r="M60" s="22"/>
      <c r="N60" s="22"/>
      <c r="O60" s="22"/>
      <c r="P60" s="22"/>
    </row>
    <row r="61" spans="1:16" ht="12.75">
      <c r="A61" s="23">
        <v>46</v>
      </c>
      <c r="B61" s="23"/>
      <c r="C61" s="24" t="s">
        <v>49</v>
      </c>
      <c r="D61" s="23" t="s">
        <v>7</v>
      </c>
      <c r="E61" s="27">
        <v>15</v>
      </c>
      <c r="F61" s="33"/>
      <c r="G61" s="33"/>
      <c r="H61" s="22"/>
      <c r="I61" s="34"/>
      <c r="J61" s="33"/>
      <c r="K61" s="22"/>
      <c r="L61" s="22"/>
      <c r="M61" s="22"/>
      <c r="N61" s="22"/>
      <c r="O61" s="22"/>
      <c r="P61" s="22"/>
    </row>
    <row r="62" spans="1:16" ht="12.75">
      <c r="A62" s="23">
        <v>47</v>
      </c>
      <c r="B62" s="23"/>
      <c r="C62" s="24" t="s">
        <v>48</v>
      </c>
      <c r="D62" s="23" t="s">
        <v>7</v>
      </c>
      <c r="E62" s="27">
        <v>4.6</v>
      </c>
      <c r="F62" s="33"/>
      <c r="G62" s="33"/>
      <c r="H62" s="22"/>
      <c r="I62" s="34"/>
      <c r="J62" s="33"/>
      <c r="K62" s="22"/>
      <c r="L62" s="22"/>
      <c r="M62" s="22"/>
      <c r="N62" s="22"/>
      <c r="O62" s="22"/>
      <c r="P62" s="22"/>
    </row>
    <row r="63" spans="1:16" ht="15">
      <c r="A63" s="23">
        <v>48</v>
      </c>
      <c r="B63" s="27"/>
      <c r="C63" s="48" t="s">
        <v>17</v>
      </c>
      <c r="D63" s="23"/>
      <c r="E63" s="25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</row>
    <row r="64" spans="1:16" ht="12.75">
      <c r="A64" s="23">
        <v>49</v>
      </c>
      <c r="B64" s="27"/>
      <c r="C64" s="28" t="s">
        <v>9</v>
      </c>
      <c r="D64" s="23"/>
      <c r="E64" s="25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</row>
    <row r="65" spans="1:16" ht="40.5" customHeight="1">
      <c r="A65" s="23">
        <v>50</v>
      </c>
      <c r="B65" s="25"/>
      <c r="C65" s="24" t="s">
        <v>67</v>
      </c>
      <c r="D65" s="23" t="s">
        <v>12</v>
      </c>
      <c r="E65" s="29">
        <v>10.3</v>
      </c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</row>
    <row r="66" spans="1:16" ht="25.5">
      <c r="A66" s="23">
        <v>51</v>
      </c>
      <c r="B66" s="25"/>
      <c r="C66" s="24" t="s">
        <v>30</v>
      </c>
      <c r="D66" s="23" t="s">
        <v>12</v>
      </c>
      <c r="E66" s="29">
        <v>10.3</v>
      </c>
      <c r="F66" s="33"/>
      <c r="G66" s="33"/>
      <c r="H66" s="22"/>
      <c r="I66" s="34"/>
      <c r="J66" s="33"/>
      <c r="K66" s="22"/>
      <c r="L66" s="22"/>
      <c r="M66" s="22"/>
      <c r="N66" s="22"/>
      <c r="O66" s="22"/>
      <c r="P66" s="22"/>
    </row>
    <row r="67" spans="1:16" ht="51">
      <c r="A67" s="23">
        <v>52</v>
      </c>
      <c r="B67" s="25"/>
      <c r="C67" s="24" t="s">
        <v>68</v>
      </c>
      <c r="D67" s="23" t="s">
        <v>12</v>
      </c>
      <c r="E67" s="29">
        <v>28</v>
      </c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</row>
    <row r="68" spans="1:16" ht="25.5">
      <c r="A68" s="23">
        <v>53</v>
      </c>
      <c r="B68" s="25"/>
      <c r="C68" s="24" t="s">
        <v>31</v>
      </c>
      <c r="D68" s="23" t="s">
        <v>12</v>
      </c>
      <c r="E68" s="29">
        <v>28</v>
      </c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</row>
    <row r="69" spans="1:16" ht="38.25">
      <c r="A69" s="23">
        <v>54</v>
      </c>
      <c r="B69" s="25"/>
      <c r="C69" s="24" t="s">
        <v>69</v>
      </c>
      <c r="D69" s="23" t="s">
        <v>12</v>
      </c>
      <c r="E69" s="29">
        <v>89</v>
      </c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</row>
    <row r="70" spans="1:16" ht="38.25">
      <c r="A70" s="23">
        <v>55</v>
      </c>
      <c r="B70" s="25"/>
      <c r="C70" s="31" t="s">
        <v>32</v>
      </c>
      <c r="D70" s="32" t="s">
        <v>12</v>
      </c>
      <c r="E70" s="30">
        <v>89</v>
      </c>
      <c r="F70" s="33"/>
      <c r="G70" s="33"/>
      <c r="H70" s="22"/>
      <c r="I70" s="33"/>
      <c r="J70" s="33"/>
      <c r="K70" s="22"/>
      <c r="L70" s="22"/>
      <c r="M70" s="22"/>
      <c r="N70" s="22"/>
      <c r="O70" s="22"/>
      <c r="P70" s="22"/>
    </row>
    <row r="71" spans="1:16" ht="41.25" customHeight="1">
      <c r="A71" s="23">
        <v>56</v>
      </c>
      <c r="B71" s="25"/>
      <c r="C71" s="24" t="s">
        <v>70</v>
      </c>
      <c r="D71" s="23" t="s">
        <v>12</v>
      </c>
      <c r="E71" s="29">
        <v>18</v>
      </c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</row>
    <row r="72" spans="1:16" ht="29.25" customHeight="1">
      <c r="A72" s="23">
        <v>57</v>
      </c>
      <c r="B72" s="25"/>
      <c r="C72" s="24" t="s">
        <v>33</v>
      </c>
      <c r="D72" s="23" t="s">
        <v>12</v>
      </c>
      <c r="E72" s="30">
        <v>18</v>
      </c>
      <c r="F72" s="22"/>
      <c r="G72" s="22"/>
      <c r="H72" s="22"/>
      <c r="I72" s="26"/>
      <c r="J72" s="22"/>
      <c r="K72" s="22"/>
      <c r="L72" s="22"/>
      <c r="M72" s="22"/>
      <c r="N72" s="22"/>
      <c r="O72" s="22"/>
      <c r="P72" s="22"/>
    </row>
    <row r="73" spans="1:16" ht="25.5">
      <c r="A73" s="23">
        <v>58</v>
      </c>
      <c r="B73" s="25"/>
      <c r="C73" s="24" t="s">
        <v>71</v>
      </c>
      <c r="D73" s="23" t="s">
        <v>12</v>
      </c>
      <c r="E73" s="29">
        <v>15</v>
      </c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</row>
    <row r="74" spans="1:16" ht="38.25">
      <c r="A74" s="23">
        <v>59</v>
      </c>
      <c r="B74" s="25"/>
      <c r="C74" s="24" t="s">
        <v>34</v>
      </c>
      <c r="D74" s="23" t="s">
        <v>12</v>
      </c>
      <c r="E74" s="29">
        <v>15</v>
      </c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</row>
    <row r="75" spans="1:16" ht="38.25">
      <c r="A75" s="23">
        <v>60</v>
      </c>
      <c r="B75" s="25"/>
      <c r="C75" s="31" t="s">
        <v>72</v>
      </c>
      <c r="D75" s="32" t="s">
        <v>12</v>
      </c>
      <c r="E75" s="30">
        <v>9</v>
      </c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</row>
    <row r="76" spans="1:16" ht="25.5">
      <c r="A76" s="23">
        <v>61</v>
      </c>
      <c r="B76" s="25"/>
      <c r="C76" s="31" t="s">
        <v>35</v>
      </c>
      <c r="D76" s="32" t="s">
        <v>12</v>
      </c>
      <c r="E76" s="30">
        <v>114</v>
      </c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</row>
    <row r="77" spans="1:16" ht="25.5">
      <c r="A77" s="23">
        <v>62</v>
      </c>
      <c r="B77" s="25"/>
      <c r="C77" s="31" t="s">
        <v>36</v>
      </c>
      <c r="D77" s="32" t="s">
        <v>12</v>
      </c>
      <c r="E77" s="30">
        <v>14</v>
      </c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</row>
    <row r="78" spans="1:16" ht="12.75">
      <c r="A78" s="23">
        <v>63</v>
      </c>
      <c r="B78" s="27"/>
      <c r="C78" s="28" t="s">
        <v>10</v>
      </c>
      <c r="D78" s="23"/>
      <c r="E78" s="25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</row>
    <row r="79" spans="1:16" ht="12.75">
      <c r="A79" s="23">
        <v>64</v>
      </c>
      <c r="B79" s="23"/>
      <c r="C79" s="24" t="s">
        <v>37</v>
      </c>
      <c r="D79" s="23" t="s">
        <v>12</v>
      </c>
      <c r="E79" s="27">
        <f>165.6-33.12</f>
        <v>132.48</v>
      </c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</row>
    <row r="80" spans="1:16" ht="12.75">
      <c r="A80" s="23">
        <v>65</v>
      </c>
      <c r="B80" s="23"/>
      <c r="C80" s="24" t="s">
        <v>21</v>
      </c>
      <c r="D80" s="23" t="s">
        <v>12</v>
      </c>
      <c r="E80" s="27">
        <v>37.4</v>
      </c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</row>
    <row r="81" spans="1:16" ht="25.5">
      <c r="A81" s="23">
        <v>66</v>
      </c>
      <c r="B81" s="23"/>
      <c r="C81" s="24" t="s">
        <v>40</v>
      </c>
      <c r="D81" s="23" t="s">
        <v>12</v>
      </c>
      <c r="E81" s="27">
        <f>130.1-52.04</f>
        <v>78.06</v>
      </c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</row>
    <row r="82" spans="1:16" ht="25.5">
      <c r="A82" s="23">
        <v>67</v>
      </c>
      <c r="B82" s="23"/>
      <c r="C82" s="24" t="s">
        <v>14</v>
      </c>
      <c r="D82" s="23" t="s">
        <v>12</v>
      </c>
      <c r="E82" s="25">
        <f>261.4-104.56</f>
        <v>156.84</v>
      </c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</row>
    <row r="83" spans="1:16" ht="25.5">
      <c r="A83" s="23">
        <v>68</v>
      </c>
      <c r="B83" s="23"/>
      <c r="C83" s="24" t="s">
        <v>73</v>
      </c>
      <c r="D83" s="23" t="s">
        <v>12</v>
      </c>
      <c r="E83" s="25">
        <v>17.1</v>
      </c>
      <c r="F83" s="22"/>
      <c r="G83" s="22"/>
      <c r="H83" s="22"/>
      <c r="I83" s="26"/>
      <c r="J83" s="22"/>
      <c r="K83" s="22"/>
      <c r="L83" s="22"/>
      <c r="M83" s="22"/>
      <c r="N83" s="22"/>
      <c r="O83" s="22"/>
      <c r="P83" s="22"/>
    </row>
    <row r="84" spans="1:16" ht="12.75">
      <c r="A84" s="23">
        <v>69</v>
      </c>
      <c r="B84" s="27"/>
      <c r="C84" s="28" t="s">
        <v>11</v>
      </c>
      <c r="D84" s="23"/>
      <c r="E84" s="25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</row>
    <row r="85" spans="1:16" ht="12.75">
      <c r="A85" s="23">
        <v>70</v>
      </c>
      <c r="B85" s="23"/>
      <c r="C85" s="24" t="s">
        <v>42</v>
      </c>
      <c r="D85" s="23" t="s">
        <v>12</v>
      </c>
      <c r="E85" s="40">
        <v>8.2</v>
      </c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</row>
    <row r="86" spans="1:16" ht="12.75">
      <c r="A86" s="23">
        <v>71</v>
      </c>
      <c r="B86" s="23"/>
      <c r="C86" s="24" t="s">
        <v>51</v>
      </c>
      <c r="D86" s="23" t="s">
        <v>12</v>
      </c>
      <c r="E86" s="40">
        <v>100.2</v>
      </c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</row>
    <row r="87" spans="1:16" ht="15" customHeight="1">
      <c r="A87" s="23">
        <v>72</v>
      </c>
      <c r="B87" s="23"/>
      <c r="C87" s="24" t="s">
        <v>22</v>
      </c>
      <c r="D87" s="23" t="s">
        <v>12</v>
      </c>
      <c r="E87" s="29">
        <v>10</v>
      </c>
      <c r="F87" s="22"/>
      <c r="G87" s="22"/>
      <c r="H87" s="22"/>
      <c r="I87" s="26"/>
      <c r="J87" s="22"/>
      <c r="K87" s="22"/>
      <c r="L87" s="22"/>
      <c r="M87" s="22"/>
      <c r="N87" s="22"/>
      <c r="O87" s="22"/>
      <c r="P87" s="22"/>
    </row>
    <row r="88" spans="1:16" ht="12.75">
      <c r="A88" s="23">
        <v>73</v>
      </c>
      <c r="B88" s="23"/>
      <c r="C88" s="24" t="s">
        <v>43</v>
      </c>
      <c r="D88" s="23" t="s">
        <v>12</v>
      </c>
      <c r="E88" s="29">
        <v>19.4</v>
      </c>
      <c r="F88" s="22"/>
      <c r="G88" s="22"/>
      <c r="H88" s="22"/>
      <c r="I88" s="26"/>
      <c r="J88" s="22"/>
      <c r="K88" s="22"/>
      <c r="L88" s="22"/>
      <c r="M88" s="22"/>
      <c r="N88" s="22"/>
      <c r="O88" s="22"/>
      <c r="P88" s="22"/>
    </row>
    <row r="89" spans="1:16" ht="25.5">
      <c r="A89" s="23">
        <v>74</v>
      </c>
      <c r="B89" s="23"/>
      <c r="C89" s="24" t="s">
        <v>46</v>
      </c>
      <c r="D89" s="23" t="s">
        <v>12</v>
      </c>
      <c r="E89" s="29">
        <v>28.4</v>
      </c>
      <c r="F89" s="22"/>
      <c r="G89" s="22"/>
      <c r="H89" s="22"/>
      <c r="I89" s="26"/>
      <c r="J89" s="22"/>
      <c r="K89" s="22"/>
      <c r="L89" s="22"/>
      <c r="M89" s="22"/>
      <c r="N89" s="22"/>
      <c r="O89" s="22"/>
      <c r="P89" s="22"/>
    </row>
    <row r="90" spans="1:16" ht="12.75">
      <c r="A90" s="23">
        <v>75</v>
      </c>
      <c r="B90" s="23"/>
      <c r="C90" s="24" t="s">
        <v>47</v>
      </c>
      <c r="D90" s="23" t="s">
        <v>12</v>
      </c>
      <c r="E90" s="29">
        <v>9.1</v>
      </c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</row>
    <row r="91" spans="1:16" ht="25.5">
      <c r="A91" s="23">
        <v>76</v>
      </c>
      <c r="B91" s="23"/>
      <c r="C91" s="24" t="s">
        <v>50</v>
      </c>
      <c r="D91" s="23" t="s">
        <v>12</v>
      </c>
      <c r="E91" s="30">
        <v>19.7</v>
      </c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</row>
    <row r="92" spans="1:16" ht="25.5">
      <c r="A92" s="23">
        <v>77</v>
      </c>
      <c r="B92" s="23"/>
      <c r="C92" s="24" t="s">
        <v>19</v>
      </c>
      <c r="D92" s="23" t="s">
        <v>7</v>
      </c>
      <c r="E92" s="39">
        <v>108.1</v>
      </c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</row>
    <row r="93" spans="1:16" ht="12.75">
      <c r="A93" s="23">
        <v>78</v>
      </c>
      <c r="B93" s="27"/>
      <c r="C93" s="28" t="s">
        <v>52</v>
      </c>
      <c r="D93" s="41"/>
      <c r="E93" s="39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</row>
    <row r="94" spans="1:16" ht="26.25" thickBot="1">
      <c r="A94" s="74">
        <v>79</v>
      </c>
      <c r="B94" s="74"/>
      <c r="C94" s="90" t="s">
        <v>130</v>
      </c>
      <c r="D94" s="75" t="s">
        <v>8</v>
      </c>
      <c r="E94" s="76">
        <v>2</v>
      </c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</row>
    <row r="95" spans="1:16" s="69" customFormat="1" ht="13.5" thickTop="1">
      <c r="A95" s="66"/>
      <c r="B95" s="66"/>
      <c r="C95" s="133" t="s">
        <v>105</v>
      </c>
      <c r="D95" s="134"/>
      <c r="E95" s="134"/>
      <c r="F95" s="134"/>
      <c r="G95" s="134"/>
      <c r="H95" s="134"/>
      <c r="I95" s="134"/>
      <c r="J95" s="134"/>
      <c r="K95" s="135"/>
      <c r="L95" s="67"/>
      <c r="M95" s="68"/>
      <c r="N95" s="68"/>
      <c r="O95" s="68"/>
      <c r="P95" s="68"/>
    </row>
    <row r="96" spans="1:16" s="69" customFormat="1" ht="12.75">
      <c r="A96" s="70"/>
      <c r="B96" s="70"/>
      <c r="C96" s="136" t="s">
        <v>131</v>
      </c>
      <c r="D96" s="137"/>
      <c r="E96" s="137"/>
      <c r="F96" s="137"/>
      <c r="G96" s="137"/>
      <c r="H96" s="137"/>
      <c r="I96" s="137"/>
      <c r="J96" s="137"/>
      <c r="K96" s="138"/>
      <c r="L96" s="70"/>
      <c r="M96" s="71"/>
      <c r="N96" s="71"/>
      <c r="O96" s="71"/>
      <c r="P96" s="71"/>
    </row>
    <row r="97" spans="1:16" s="69" customFormat="1" ht="12.75">
      <c r="A97" s="70"/>
      <c r="B97" s="70"/>
      <c r="C97" s="139" t="s">
        <v>115</v>
      </c>
      <c r="D97" s="140"/>
      <c r="E97" s="140"/>
      <c r="F97" s="140"/>
      <c r="G97" s="140"/>
      <c r="H97" s="140"/>
      <c r="I97" s="140"/>
      <c r="J97" s="140"/>
      <c r="K97" s="141"/>
      <c r="L97" s="71"/>
      <c r="M97" s="72"/>
      <c r="N97" s="72"/>
      <c r="O97" s="72"/>
      <c r="P97" s="73"/>
    </row>
    <row r="99" spans="3:5" ht="12.75">
      <c r="C99" s="5"/>
      <c r="D99" s="5"/>
      <c r="E99" s="5"/>
    </row>
    <row r="100" spans="3:5" ht="12.75">
      <c r="C100" s="5"/>
      <c r="D100" s="5"/>
      <c r="E100" s="5"/>
    </row>
    <row r="101" spans="1:5" ht="12.75">
      <c r="A101" s="131" t="s">
        <v>4</v>
      </c>
      <c r="B101" s="131"/>
      <c r="C101" s="2"/>
      <c r="D101" s="9" t="s">
        <v>76</v>
      </c>
      <c r="E101" s="10"/>
    </row>
    <row r="102" spans="2:5" ht="12.75">
      <c r="B102" s="132" t="s">
        <v>5</v>
      </c>
      <c r="C102" s="132"/>
      <c r="D102" s="132"/>
      <c r="E102" s="132"/>
    </row>
    <row r="103" spans="2:5" ht="12.75">
      <c r="B103" s="1"/>
      <c r="C103" s="1"/>
      <c r="D103" s="1"/>
      <c r="E103" s="1"/>
    </row>
    <row r="104" spans="1:5" ht="12.75">
      <c r="A104" s="6"/>
      <c r="B104" s="6" t="s">
        <v>6</v>
      </c>
      <c r="C104" s="11"/>
      <c r="D104" s="11" t="s">
        <v>77</v>
      </c>
      <c r="E104" s="11"/>
    </row>
    <row r="105" spans="2:5" ht="12.75">
      <c r="B105" s="132" t="s">
        <v>5</v>
      </c>
      <c r="C105" s="132"/>
      <c r="D105" s="132"/>
      <c r="E105" s="132"/>
    </row>
    <row r="106" ht="12.75">
      <c r="B106" s="8" t="s">
        <v>0</v>
      </c>
    </row>
    <row r="109" spans="1:3" ht="12.75">
      <c r="A109" s="12"/>
      <c r="B109" s="12"/>
      <c r="C109" s="12"/>
    </row>
  </sheetData>
  <sheetProtection/>
  <mergeCells count="16">
    <mergeCell ref="L13:P13"/>
    <mergeCell ref="A13:A14"/>
    <mergeCell ref="B13:B14"/>
    <mergeCell ref="C13:C14"/>
    <mergeCell ref="D13:D14"/>
    <mergeCell ref="E13:E14"/>
    <mergeCell ref="A101:B101"/>
    <mergeCell ref="B102:E102"/>
    <mergeCell ref="B105:E105"/>
    <mergeCell ref="A5:C5"/>
    <mergeCell ref="A7:C7"/>
    <mergeCell ref="C95:K95"/>
    <mergeCell ref="C96:K96"/>
    <mergeCell ref="C97:K97"/>
    <mergeCell ref="F13:K13"/>
    <mergeCell ref="A8:P8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 r:id="rId1"/>
  <headerFooter alignWithMargins="0">
    <oddHeader>&amp;CNolikuma līguma projekta pielikums Nr.4 "Tehniskais projekts un Darbu daudzumu saraksts"</oddHeader>
  </headerFooter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H26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7.7109375" style="97" customWidth="1"/>
    <col min="2" max="2" width="52.00390625" style="97" customWidth="1"/>
    <col min="3" max="3" width="28.8515625" style="97" customWidth="1"/>
    <col min="4" max="16384" width="9.140625" style="97" customWidth="1"/>
  </cols>
  <sheetData>
    <row r="2" ht="14.25">
      <c r="C2" s="97" t="s">
        <v>143</v>
      </c>
    </row>
    <row r="6" spans="1:3" ht="18">
      <c r="A6" s="98"/>
      <c r="B6" s="100" t="s">
        <v>134</v>
      </c>
      <c r="C6" s="98"/>
    </row>
    <row r="7" spans="1:3" ht="14.25">
      <c r="A7" s="98"/>
      <c r="B7" s="98"/>
      <c r="C7" s="98"/>
    </row>
    <row r="8" spans="1:3" ht="31.5" customHeight="1">
      <c r="A8" s="153" t="s">
        <v>147</v>
      </c>
      <c r="B8" s="153"/>
      <c r="C8" s="153"/>
    </row>
    <row r="9" spans="1:3" ht="14.25">
      <c r="A9" s="98"/>
      <c r="B9" s="98"/>
      <c r="C9" s="98"/>
    </row>
    <row r="10" spans="1:3" ht="14.25">
      <c r="A10" s="101" t="s">
        <v>148</v>
      </c>
      <c r="B10" s="101"/>
      <c r="C10" s="101"/>
    </row>
    <row r="11" spans="1:3" ht="14.25">
      <c r="A11" s="154" t="s">
        <v>144</v>
      </c>
      <c r="B11" s="154"/>
      <c r="C11" s="154"/>
    </row>
    <row r="12" spans="1:3" ht="31.5" customHeight="1">
      <c r="A12" s="150" t="s">
        <v>132</v>
      </c>
      <c r="B12" s="150"/>
      <c r="C12" s="150"/>
    </row>
    <row r="13" spans="1:3" ht="14.25">
      <c r="A13" s="101" t="s">
        <v>146</v>
      </c>
      <c r="B13" s="101"/>
      <c r="C13" s="101"/>
    </row>
    <row r="14" spans="1:3" ht="14.25">
      <c r="A14" s="101"/>
      <c r="B14" s="101"/>
      <c r="C14" s="101"/>
    </row>
    <row r="15" spans="1:3" ht="14.25">
      <c r="A15" s="101"/>
      <c r="B15" s="101"/>
      <c r="C15" s="101"/>
    </row>
    <row r="16" spans="1:8" ht="14.25">
      <c r="A16" s="101"/>
      <c r="B16" s="151" t="s">
        <v>116</v>
      </c>
      <c r="C16" s="152"/>
      <c r="D16" s="96"/>
      <c r="E16" s="19"/>
      <c r="F16" s="96"/>
      <c r="G16" s="96"/>
      <c r="H16" s="96"/>
    </row>
    <row r="17" spans="1:3" ht="15">
      <c r="A17" s="102"/>
      <c r="B17" s="102"/>
      <c r="C17" s="102"/>
    </row>
    <row r="18" spans="1:3" ht="15">
      <c r="A18" s="103" t="s">
        <v>135</v>
      </c>
      <c r="B18" s="104" t="s">
        <v>136</v>
      </c>
      <c r="C18" s="105" t="s">
        <v>137</v>
      </c>
    </row>
    <row r="19" spans="1:3" ht="64.5" customHeight="1">
      <c r="A19" s="106" t="s">
        <v>138</v>
      </c>
      <c r="B19" s="107" t="s">
        <v>89</v>
      </c>
      <c r="C19" s="108"/>
    </row>
    <row r="20" spans="1:3" ht="15">
      <c r="A20" s="148" t="s">
        <v>139</v>
      </c>
      <c r="B20" s="149"/>
      <c r="C20" s="109"/>
    </row>
    <row r="21" spans="1:3" ht="15">
      <c r="A21" s="148" t="s">
        <v>140</v>
      </c>
      <c r="B21" s="149"/>
      <c r="C21" s="109"/>
    </row>
    <row r="22" spans="1:3" ht="15">
      <c r="A22" s="148" t="s">
        <v>141</v>
      </c>
      <c r="B22" s="149"/>
      <c r="C22" s="109"/>
    </row>
    <row r="23" spans="1:3" ht="14.25">
      <c r="A23" s="98"/>
      <c r="B23" s="98"/>
      <c r="C23" s="98"/>
    </row>
    <row r="24" spans="1:3" ht="14.25">
      <c r="A24" s="110"/>
      <c r="B24" s="97" t="s">
        <v>145</v>
      </c>
      <c r="C24" s="111"/>
    </row>
    <row r="25" spans="1:3" ht="14.25">
      <c r="A25" s="98"/>
      <c r="B25" s="99"/>
      <c r="C25" s="98"/>
    </row>
    <row r="26" spans="1:3" ht="14.25">
      <c r="A26" s="98"/>
      <c r="B26" s="97" t="s">
        <v>142</v>
      </c>
      <c r="C26" s="98"/>
    </row>
  </sheetData>
  <sheetProtection/>
  <mergeCells count="7">
    <mergeCell ref="A20:B20"/>
    <mergeCell ref="A21:B21"/>
    <mergeCell ref="A22:B22"/>
    <mergeCell ref="A12:C12"/>
    <mergeCell ref="B16:C16"/>
    <mergeCell ref="A8:C8"/>
    <mergeCell ref="A11:C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Skonto Buve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Signe</cp:lastModifiedBy>
  <cp:lastPrinted>2011-10-31T06:06:59Z</cp:lastPrinted>
  <dcterms:created xsi:type="dcterms:W3CDTF">2007-01-04T11:24:16Z</dcterms:created>
  <dcterms:modified xsi:type="dcterms:W3CDTF">2011-10-31T06:07:17Z</dcterms:modified>
  <cp:category/>
  <cp:version/>
  <cp:contentType/>
  <cp:contentStatus/>
</cp:coreProperties>
</file>