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tabRatio="596" activeTab="1"/>
  </bookViews>
  <sheets>
    <sheet name="vec.par 5.g.MD" sheetId="1" r:id="rId1"/>
    <sheet name="MD interešu no 1.10.2017." sheetId="2" r:id="rId2"/>
  </sheets>
  <definedNames/>
  <calcPr fullCalcOnLoad="1"/>
</workbook>
</file>

<file path=xl/sharedStrings.xml><?xml version="1.0" encoding="utf-8"?>
<sst xmlns="http://schemas.openxmlformats.org/spreadsheetml/2006/main" count="105" uniqueCount="90">
  <si>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</si>
  <si>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</si>
  <si>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</si>
  <si>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</si>
  <si>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</si>
  <si>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</si>
  <si>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</si>
  <si>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</si>
  <si>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</si>
  <si>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</si>
  <si>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</si>
  <si>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</si>
  <si>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</si>
  <si>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</si>
  <si>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</si>
  <si>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</si>
  <si>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</si>
  <si>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</si>
  <si>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</si>
  <si>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Nr. p.k.</t>
  </si>
  <si>
    <t>Madonas pilsēta</t>
  </si>
  <si>
    <t>Madonas vakara un neklātienes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</si>
  <si>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</si>
  <si>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</si>
  <si>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</si>
  <si>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</si>
  <si>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</si>
  <si>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</si>
  <si>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</si>
  <si>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</si>
  <si>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</si>
  <si>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</si>
  <si>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</si>
  <si>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</si>
  <si>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</si>
  <si>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</si>
  <si>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</si>
  <si>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</si>
  <si>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</si>
  <si>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</si>
  <si>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</si>
  <si>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</si>
  <si>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</si>
  <si>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</si>
  <si>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</si>
  <si>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</si>
  <si>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un sporta skolu pedagogu daļējai darba samaksai un valsts sociālās apdrošināšanas</t>
  </si>
  <si>
    <t>Madonas bērnu un jauniešu centrs</t>
  </si>
  <si>
    <t>N.p.k.</t>
  </si>
  <si>
    <t>Pirmskolas izglītības iestāde "Brīnumdārzs"</t>
  </si>
  <si>
    <t>Rezerve</t>
  </si>
  <si>
    <t>Andreja Eglīša Ļaudonas vidusskola</t>
  </si>
  <si>
    <t>Mērķdotācijas sadalījums  Madonas novada pašvaldības interešu izglītības programmu</t>
  </si>
  <si>
    <t>Kopā</t>
  </si>
  <si>
    <t>Stundu skaits</t>
  </si>
  <si>
    <t>Mārcienas sākumskola</t>
  </si>
  <si>
    <t>Madonas pilsētas  vidusskola</t>
  </si>
  <si>
    <t>Kopā     3.mēnešiem      2017.g                 EUR</t>
  </si>
  <si>
    <t xml:space="preserve"> obligātajām iemaksām 2017.gada oktobris-decembris</t>
  </si>
  <si>
    <t>(oktobris-decembris)</t>
  </si>
  <si>
    <t>3.kvalitātes pakāpe 3.mēnešiem</t>
  </si>
  <si>
    <t>Stundu skaits kopā</t>
  </si>
  <si>
    <t>Piemaksas 3.mēn.</t>
  </si>
  <si>
    <t>Kopā oktobris-decembris EUR</t>
  </si>
  <si>
    <t xml:space="preserve">Tai skaitā darba samaksa EUR </t>
  </si>
  <si>
    <t xml:space="preserve">Tai skaitā sociālā apdrošināšana  EUR </t>
  </si>
  <si>
    <t>17.</t>
  </si>
  <si>
    <t>Pirmskolas izglītības iestāde "Kastanītis"</t>
  </si>
  <si>
    <t>Pirmskolas izglītības iestāde "Priedīte"</t>
  </si>
  <si>
    <t>Pirmskolas izglītības iestāde "Saulīte"</t>
  </si>
  <si>
    <t>Pirmskolas izglītības iestāde "Pasaciņa"</t>
  </si>
  <si>
    <t>Mēnesī tarifikācijai ar kval.un piemaksām oktobris- decembris</t>
  </si>
  <si>
    <t>Mērķdotācijas sadalījums  Madonas novada pašvaldību izglītības iestādēs bērnu</t>
  </si>
  <si>
    <t xml:space="preserve">no piecu gadu vecuma izglītošanā nodarbināto pedagogu darba samaksai un valsts </t>
  </si>
  <si>
    <t>sociālās apdrošināšanas obligātajām iemaksām 2017.gada oktobrim - decembrim</t>
  </si>
  <si>
    <t>oktobris-decembris</t>
  </si>
  <si>
    <t>Bērnu skaits uz 1.09.2017.</t>
  </si>
  <si>
    <t xml:space="preserve">Nosacīto bērnu skaits </t>
  </si>
  <si>
    <t>Logopēdu likmes</t>
  </si>
  <si>
    <t>Pedagogu likmes</t>
  </si>
  <si>
    <t>Likmes kopā</t>
  </si>
  <si>
    <t>Piemaksa no oktobra mēn.</t>
  </si>
  <si>
    <t>Pirmskolas izglītības iestāde "Lācītis Pūks"</t>
  </si>
  <si>
    <t>Mēnesī tarifikācijai oktobris- decembris</t>
  </si>
  <si>
    <t>Pielikums</t>
  </si>
  <si>
    <t>Madonas novada pašvaldības domes</t>
  </si>
  <si>
    <t>25.10.2017. lēmumā Nr.612</t>
  </si>
  <si>
    <t>(protokols Nr.23, 43.p.)</t>
  </si>
  <si>
    <t>25.10.2017. lēmumā Nr.613</t>
  </si>
  <si>
    <t>(protokols Nr.23, 44.p.)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</si>
</sst>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7" fillId="32" borderId="11" xfId="0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9" fillId="32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7" fillId="32" borderId="11" xfId="0" applyFont="1" applyFill="1" applyBorder="1" applyAlignment="1">
      <alignment/>
    </xf>
    <xf numFmtId="0" fontId="17" fillId="0" borderId="11" xfId="0" applyFont="1" applyBorder="1" applyAlignment="1">
      <alignment horizontal="center"/>
    </xf>
    <xf numFmtId="1" fontId="17" fillId="0" borderId="11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1" fontId="17" fillId="32" borderId="11" xfId="0" applyNumberFormat="1" applyFont="1" applyFill="1" applyBorder="1" applyAlignment="1">
      <alignment/>
    </xf>
    <xf numFmtId="0" fontId="17" fillId="0" borderId="11" xfId="0" applyFont="1" applyBorder="1" applyAlignment="1">
      <alignment wrapText="1"/>
    </xf>
    <xf numFmtId="0" fontId="18" fillId="33" borderId="11" xfId="0" applyFont="1" applyFill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18" fillId="0" borderId="11" xfId="0" applyFont="1" applyFill="1" applyBorder="1" applyAlignment="1">
      <alignment wrapText="1"/>
    </xf>
    <xf numFmtId="0" fontId="17" fillId="0" borderId="12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21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173" fontId="17" fillId="0" borderId="11" xfId="0" applyNumberFormat="1" applyFont="1" applyBorder="1" applyAlignment="1">
      <alignment/>
    </xf>
    <xf numFmtId="170" fontId="17" fillId="0" borderId="0" xfId="0" applyNumberFormat="1" applyFont="1" applyAlignment="1">
      <alignment/>
    </xf>
    <xf numFmtId="173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 wrapText="1"/>
    </xf>
    <xf numFmtId="0" fontId="17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/>
    </xf>
    <xf numFmtId="173" fontId="18" fillId="33" borderId="11" xfId="0" applyNumberFormat="1" applyFont="1" applyFill="1" applyBorder="1" applyAlignment="1">
      <alignment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P22" sqref="P22"/>
    </sheetView>
  </sheetViews>
  <sheetFormatPr defaultColWidth="9.140625" defaultRowHeight="15"/>
  <cols>
    <col min="2" max="2" width="5.00390625" style="0" customWidth="1"/>
    <col min="3" max="3" width="33.7109375" style="0" customWidth="1"/>
    <col min="4" max="4" width="10.421875" style="0" hidden="1" customWidth="1"/>
    <col min="5" max="7" width="10.28125" style="0" hidden="1" customWidth="1"/>
    <col min="8" max="8" width="10.28125" style="0" customWidth="1"/>
    <col min="12" max="13" width="10.57421875" style="0" bestFit="1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8" t="s">
        <v>84</v>
      </c>
      <c r="K1" s="8"/>
      <c r="L1" s="8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8"/>
      <c r="J2" s="8" t="s">
        <v>85</v>
      </c>
      <c r="K2" s="8"/>
      <c r="L2" s="8"/>
      <c r="M2" s="8"/>
    </row>
    <row r="3" spans="1:13" ht="15">
      <c r="A3" s="8"/>
      <c r="B3" s="8"/>
      <c r="C3" s="8"/>
      <c r="D3" s="8"/>
      <c r="E3" s="8"/>
      <c r="F3" s="8"/>
      <c r="G3" s="8"/>
      <c r="H3" s="8"/>
      <c r="I3" s="8"/>
      <c r="J3" s="8" t="s">
        <v>86</v>
      </c>
      <c r="K3" s="8"/>
      <c r="L3" s="8"/>
      <c r="M3" s="8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 t="s">
        <v>87</v>
      </c>
      <c r="K4" s="8"/>
      <c r="L4" s="8"/>
      <c r="M4" s="8"/>
    </row>
    <row r="5" spans="1:13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">
      <c r="A6" s="8"/>
      <c r="B6" s="8"/>
      <c r="C6" s="9"/>
      <c r="D6" s="9"/>
      <c r="E6" s="9"/>
      <c r="F6" s="9"/>
      <c r="G6" s="9"/>
      <c r="H6" s="9"/>
      <c r="I6" s="8"/>
      <c r="J6" s="8"/>
      <c r="K6" s="8"/>
      <c r="L6" s="8"/>
      <c r="M6" s="8"/>
    </row>
    <row r="7" spans="1:13" ht="15">
      <c r="A7" s="8"/>
      <c r="B7" s="8"/>
      <c r="C7" s="9" t="s">
        <v>72</v>
      </c>
      <c r="D7" s="9"/>
      <c r="E7" s="9"/>
      <c r="F7" s="9"/>
      <c r="G7" s="9"/>
      <c r="H7" s="9"/>
      <c r="I7" s="9"/>
      <c r="J7" s="8"/>
      <c r="K7" s="8"/>
      <c r="L7" s="8"/>
      <c r="M7" s="8"/>
    </row>
    <row r="8" spans="1:13" ht="15">
      <c r="A8" s="8"/>
      <c r="B8" s="8"/>
      <c r="C8" s="9" t="s">
        <v>73</v>
      </c>
      <c r="D8" s="9"/>
      <c r="E8" s="9"/>
      <c r="F8" s="9"/>
      <c r="G8" s="9"/>
      <c r="H8" s="9"/>
      <c r="I8" s="9"/>
      <c r="J8" s="8"/>
      <c r="K8" s="8"/>
      <c r="L8" s="8"/>
      <c r="M8" s="8"/>
    </row>
    <row r="9" spans="1:13" ht="15">
      <c r="A9" s="8"/>
      <c r="B9" s="8"/>
      <c r="C9" s="9" t="s">
        <v>74</v>
      </c>
      <c r="D9" s="8"/>
      <c r="E9" s="8"/>
      <c r="F9" s="8"/>
      <c r="G9" s="8"/>
      <c r="H9" s="8"/>
      <c r="I9" s="9"/>
      <c r="J9" s="8"/>
      <c r="K9" s="8"/>
      <c r="L9" s="8"/>
      <c r="M9" s="8"/>
    </row>
    <row r="10" spans="1:13" ht="15">
      <c r="A10" s="8"/>
      <c r="B10" s="8"/>
      <c r="C10" s="9" t="s">
        <v>75</v>
      </c>
      <c r="D10" s="8"/>
      <c r="E10" s="8"/>
      <c r="F10" s="8"/>
      <c r="G10" s="8"/>
      <c r="H10" s="8"/>
      <c r="I10" s="9"/>
      <c r="J10" s="8"/>
      <c r="K10" s="8"/>
      <c r="L10" s="8"/>
      <c r="M10" s="8"/>
    </row>
    <row r="11" spans="1:13" ht="60" customHeight="1">
      <c r="A11" s="8"/>
      <c r="B11" s="25" t="s">
        <v>48</v>
      </c>
      <c r="C11" s="10" t="s">
        <v>18</v>
      </c>
      <c r="D11" s="26" t="s">
        <v>76</v>
      </c>
      <c r="E11" s="10" t="s">
        <v>77</v>
      </c>
      <c r="F11" s="10" t="s">
        <v>78</v>
      </c>
      <c r="G11" s="10" t="s">
        <v>79</v>
      </c>
      <c r="H11" s="10" t="s">
        <v>80</v>
      </c>
      <c r="I11" s="27" t="s">
        <v>81</v>
      </c>
      <c r="J11" s="10" t="s">
        <v>64</v>
      </c>
      <c r="K11" s="28" t="s">
        <v>65</v>
      </c>
      <c r="L11" s="12" t="s">
        <v>83</v>
      </c>
      <c r="M11" s="8"/>
    </row>
    <row r="12" spans="1:13" ht="15">
      <c r="A12" s="8"/>
      <c r="B12" s="29">
        <v>1</v>
      </c>
      <c r="C12" s="30">
        <v>2</v>
      </c>
      <c r="D12" s="31">
        <v>3</v>
      </c>
      <c r="E12" s="32">
        <v>4</v>
      </c>
      <c r="F12" s="32">
        <v>5</v>
      </c>
      <c r="G12" s="32">
        <v>6</v>
      </c>
      <c r="H12" s="32">
        <v>7</v>
      </c>
      <c r="I12" s="33">
        <v>8</v>
      </c>
      <c r="J12" s="14">
        <v>9</v>
      </c>
      <c r="K12" s="34">
        <v>10</v>
      </c>
      <c r="L12" s="15">
        <v>11</v>
      </c>
      <c r="M12" s="8"/>
    </row>
    <row r="13" spans="1:13" ht="15">
      <c r="A13" s="8"/>
      <c r="B13" s="35"/>
      <c r="C13" s="36" t="s">
        <v>20</v>
      </c>
      <c r="D13" s="16"/>
      <c r="E13" s="16"/>
      <c r="F13" s="16"/>
      <c r="G13" s="16"/>
      <c r="H13" s="16"/>
      <c r="I13" s="17"/>
      <c r="J13" s="16"/>
      <c r="K13" s="37"/>
      <c r="L13" s="18"/>
      <c r="M13" s="8"/>
    </row>
    <row r="14" spans="1:13" ht="30">
      <c r="A14" s="8"/>
      <c r="B14" s="38" t="s">
        <v>12</v>
      </c>
      <c r="C14" s="23" t="s">
        <v>67</v>
      </c>
      <c r="D14" s="16">
        <v>30</v>
      </c>
      <c r="E14" s="16">
        <v>30</v>
      </c>
      <c r="F14" s="16">
        <f>D14/200</f>
        <v>0.15</v>
      </c>
      <c r="G14" s="39">
        <f>E14/13</f>
        <v>2.3076923076923075</v>
      </c>
      <c r="H14" s="39">
        <f>F14+G14</f>
        <v>2.4576923076923074</v>
      </c>
      <c r="I14" s="17">
        <v>247</v>
      </c>
      <c r="J14" s="16">
        <v>200</v>
      </c>
      <c r="K14" s="37">
        <f>I14-J14</f>
        <v>47</v>
      </c>
      <c r="L14" s="22">
        <f>I14/4/1.2359</f>
        <v>49.96358928715915</v>
      </c>
      <c r="M14" s="40"/>
    </row>
    <row r="15" spans="1:13" ht="15">
      <c r="A15" s="8"/>
      <c r="B15" s="38" t="s">
        <v>13</v>
      </c>
      <c r="C15" s="16" t="s">
        <v>68</v>
      </c>
      <c r="D15" s="16">
        <v>79</v>
      </c>
      <c r="E15" s="16">
        <v>79</v>
      </c>
      <c r="F15" s="16">
        <f>D15/200</f>
        <v>0.395</v>
      </c>
      <c r="G15" s="39">
        <f>E15/13</f>
        <v>6.076923076923077</v>
      </c>
      <c r="H15" s="39">
        <f>F15+G15</f>
        <v>6.471923076923076</v>
      </c>
      <c r="I15" s="17">
        <v>652</v>
      </c>
      <c r="J15" s="16">
        <v>528</v>
      </c>
      <c r="K15" s="37">
        <f>I15-J15</f>
        <v>124</v>
      </c>
      <c r="L15" s="22">
        <f>I15/4/1.2359</f>
        <v>131.8876931790598</v>
      </c>
      <c r="M15" s="40"/>
    </row>
    <row r="16" spans="1:13" ht="15">
      <c r="A16" s="8"/>
      <c r="B16" s="38" t="s">
        <v>14</v>
      </c>
      <c r="C16" s="16" t="s">
        <v>69</v>
      </c>
      <c r="D16" s="16">
        <v>104</v>
      </c>
      <c r="E16" s="16">
        <v>104</v>
      </c>
      <c r="F16" s="16">
        <f>D16/200</f>
        <v>0.52</v>
      </c>
      <c r="G16" s="39">
        <f>E16/13</f>
        <v>8</v>
      </c>
      <c r="H16" s="39">
        <f>F16+G16</f>
        <v>8.52</v>
      </c>
      <c r="I16" s="17">
        <v>858</v>
      </c>
      <c r="J16" s="16">
        <v>694</v>
      </c>
      <c r="K16" s="37">
        <f>I16-J16</f>
        <v>164</v>
      </c>
      <c r="L16" s="22">
        <f>I16/4/1.2359</f>
        <v>173.55773120802655</v>
      </c>
      <c r="M16" s="40"/>
    </row>
    <row r="17" spans="1:13" ht="15">
      <c r="A17" s="8"/>
      <c r="B17" s="38"/>
      <c r="C17" s="17" t="s">
        <v>53</v>
      </c>
      <c r="D17" s="17">
        <f aca="true" t="shared" si="0" ref="D17:K17">SUM(D14:D16)</f>
        <v>213</v>
      </c>
      <c r="E17" s="17">
        <f t="shared" si="0"/>
        <v>213</v>
      </c>
      <c r="F17" s="17">
        <f t="shared" si="0"/>
        <v>1.065</v>
      </c>
      <c r="G17" s="41">
        <f t="shared" si="0"/>
        <v>16.384615384615383</v>
      </c>
      <c r="H17" s="41">
        <f t="shared" si="0"/>
        <v>17.449615384615385</v>
      </c>
      <c r="I17" s="17">
        <f t="shared" si="0"/>
        <v>1757</v>
      </c>
      <c r="J17" s="17">
        <f t="shared" si="0"/>
        <v>1422</v>
      </c>
      <c r="K17" s="17">
        <f t="shared" si="0"/>
        <v>335</v>
      </c>
      <c r="L17" s="22"/>
      <c r="M17" s="40"/>
    </row>
    <row r="18" spans="1:13" ht="15">
      <c r="A18" s="8"/>
      <c r="B18" s="38"/>
      <c r="C18" s="17" t="s">
        <v>28</v>
      </c>
      <c r="D18" s="16"/>
      <c r="E18" s="16"/>
      <c r="F18" s="16"/>
      <c r="G18" s="39"/>
      <c r="H18" s="39"/>
      <c r="I18" s="17"/>
      <c r="J18" s="16"/>
      <c r="K18" s="37"/>
      <c r="L18" s="22"/>
      <c r="M18" s="40"/>
    </row>
    <row r="19" spans="1:13" ht="30">
      <c r="A19" s="8"/>
      <c r="B19" s="38" t="s">
        <v>16</v>
      </c>
      <c r="C19" s="23" t="s">
        <v>82</v>
      </c>
      <c r="D19" s="16">
        <v>34</v>
      </c>
      <c r="E19" s="16">
        <v>34</v>
      </c>
      <c r="F19" s="16">
        <f>D19/200</f>
        <v>0.17</v>
      </c>
      <c r="G19" s="39">
        <f>E19/10.5</f>
        <v>3.238095238095238</v>
      </c>
      <c r="H19" s="39">
        <f>F19+G19</f>
        <v>3.408095238095238</v>
      </c>
      <c r="I19" s="17">
        <v>343</v>
      </c>
      <c r="J19" s="16">
        <v>278</v>
      </c>
      <c r="K19" s="37">
        <f>I19-J19</f>
        <v>65</v>
      </c>
      <c r="L19" s="22">
        <f>I19/4/1.2359</f>
        <v>69.38263613560967</v>
      </c>
      <c r="M19" s="40"/>
    </row>
    <row r="20" spans="1:13" ht="19.5" customHeight="1">
      <c r="A20" s="8"/>
      <c r="B20" s="38" t="s">
        <v>37</v>
      </c>
      <c r="C20" s="16" t="s">
        <v>70</v>
      </c>
      <c r="D20" s="16">
        <v>32</v>
      </c>
      <c r="E20" s="16">
        <v>40</v>
      </c>
      <c r="F20" s="16">
        <f>D20/200</f>
        <v>0.16</v>
      </c>
      <c r="G20" s="39">
        <f>E20/10.5</f>
        <v>3.8095238095238093</v>
      </c>
      <c r="H20" s="39">
        <f>F20+G20</f>
        <v>3.9695238095238095</v>
      </c>
      <c r="I20" s="17">
        <v>400</v>
      </c>
      <c r="J20" s="16">
        <v>324</v>
      </c>
      <c r="K20" s="37">
        <f>I20-J20</f>
        <v>76</v>
      </c>
      <c r="L20" s="22">
        <f>I20/4/1.2359</f>
        <v>80.91269520187717</v>
      </c>
      <c r="M20" s="40"/>
    </row>
    <row r="21" spans="1:13" ht="15">
      <c r="A21" s="8"/>
      <c r="B21" s="38"/>
      <c r="C21" s="42" t="s">
        <v>53</v>
      </c>
      <c r="D21" s="17">
        <f>SUM(D18:D20)</f>
        <v>66</v>
      </c>
      <c r="E21" s="17">
        <f>SUM(E18:E20)</f>
        <v>74</v>
      </c>
      <c r="F21" s="17">
        <f>SUM(F18:F20)</f>
        <v>0.33</v>
      </c>
      <c r="G21" s="41">
        <f>SUM(G18:G20)</f>
        <v>7.0476190476190474</v>
      </c>
      <c r="H21" s="41">
        <f>SUM(H18:H20)</f>
        <v>7.3776190476190475</v>
      </c>
      <c r="I21" s="17">
        <f>SUM(I19:I20)</f>
        <v>743</v>
      </c>
      <c r="J21" s="17">
        <f>SUM(J19:J20)</f>
        <v>602</v>
      </c>
      <c r="K21" s="17">
        <f>SUM(K19:K20)</f>
        <v>141</v>
      </c>
      <c r="L21" s="17"/>
      <c r="M21" s="40"/>
    </row>
    <row r="22" spans="1:13" ht="15">
      <c r="A22" s="8"/>
      <c r="B22" s="38"/>
      <c r="C22" s="23"/>
      <c r="D22" s="16"/>
      <c r="E22" s="16"/>
      <c r="F22" s="16"/>
      <c r="G22" s="16"/>
      <c r="H22" s="16"/>
      <c r="I22" s="17"/>
      <c r="J22" s="16"/>
      <c r="K22" s="37"/>
      <c r="L22" s="18"/>
      <c r="M22" s="40"/>
    </row>
    <row r="23" spans="1:13" ht="15">
      <c r="A23" s="8"/>
      <c r="B23" s="43"/>
      <c r="C23" s="44" t="s">
        <v>17</v>
      </c>
      <c r="D23" s="24" t="e">
        <f>D17+D21+#REF!</f>
        <v>#REF!</v>
      </c>
      <c r="E23" s="24" t="e">
        <f>E17+E21+#REF!</f>
        <v>#REF!</v>
      </c>
      <c r="F23" s="24" t="e">
        <f>F17+F21+#REF!</f>
        <v>#REF!</v>
      </c>
      <c r="G23" s="45" t="e">
        <f>G17+G21+#REF!</f>
        <v>#REF!</v>
      </c>
      <c r="H23" s="45">
        <v>24.828</v>
      </c>
      <c r="I23" s="17">
        <f>I17+I21</f>
        <v>2500</v>
      </c>
      <c r="J23" s="17">
        <f>J17+J21</f>
        <v>2024</v>
      </c>
      <c r="K23" s="17">
        <f>K17+K21</f>
        <v>476</v>
      </c>
      <c r="L23" s="18"/>
      <c r="M23" s="8"/>
    </row>
    <row r="24" spans="1:13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9.57421875" style="0" bestFit="1" customWidth="1"/>
    <col min="5" max="5" width="9.57421875" style="0" bestFit="1" customWidth="1"/>
    <col min="8" max="8" width="11.00390625" style="0" customWidth="1"/>
    <col min="9" max="9" width="11.140625" style="0" customWidth="1"/>
    <col min="10" max="10" width="11.28125" style="0" customWidth="1"/>
    <col min="11" max="11" width="12.8515625" style="0" customWidth="1"/>
  </cols>
  <sheetData>
    <row r="1" spans="1:12" ht="15">
      <c r="A1" s="8"/>
      <c r="B1" s="8"/>
      <c r="C1" s="8"/>
      <c r="D1" s="8"/>
      <c r="E1" s="8"/>
      <c r="F1" s="8"/>
      <c r="G1" s="8"/>
      <c r="H1" s="8" t="s">
        <v>84</v>
      </c>
      <c r="I1" s="8"/>
      <c r="J1" s="8"/>
      <c r="K1" s="8"/>
      <c r="L1" s="8"/>
    </row>
    <row r="2" spans="1:12" ht="15">
      <c r="A2" s="8"/>
      <c r="B2" s="8"/>
      <c r="C2" s="8"/>
      <c r="D2" s="8"/>
      <c r="E2" s="8"/>
      <c r="F2" s="8"/>
      <c r="G2" s="8"/>
      <c r="H2" s="8" t="s">
        <v>85</v>
      </c>
      <c r="I2" s="8"/>
      <c r="J2" s="8"/>
      <c r="K2" s="8"/>
      <c r="L2" s="8"/>
    </row>
    <row r="3" spans="1:12" ht="15">
      <c r="A3" s="8"/>
      <c r="B3" s="8"/>
      <c r="C3" s="8"/>
      <c r="D3" s="8"/>
      <c r="E3" s="8"/>
      <c r="F3" s="8"/>
      <c r="G3" s="8"/>
      <c r="H3" s="8" t="s">
        <v>88</v>
      </c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 t="s">
        <v>89</v>
      </c>
      <c r="I4" s="8"/>
      <c r="J4" s="8"/>
      <c r="K4" s="8"/>
      <c r="L4" s="8"/>
    </row>
    <row r="5" spans="1:12" s="3" customFormat="1" ht="14.25" customHeight="1">
      <c r="A5" s="8"/>
      <c r="B5" s="9" t="s">
        <v>52</v>
      </c>
      <c r="C5" s="9"/>
      <c r="D5" s="9"/>
      <c r="E5" s="8"/>
      <c r="F5" s="8"/>
      <c r="G5" s="8"/>
      <c r="H5" s="8"/>
      <c r="I5" s="8"/>
      <c r="J5" s="8"/>
      <c r="K5" s="8"/>
      <c r="L5" s="8"/>
    </row>
    <row r="6" spans="1:12" s="3" customFormat="1" ht="14.25" customHeight="1">
      <c r="A6" s="8"/>
      <c r="B6" s="9" t="s">
        <v>46</v>
      </c>
      <c r="C6" s="9"/>
      <c r="D6" s="9"/>
      <c r="E6" s="8"/>
      <c r="F6" s="8"/>
      <c r="G6" s="8"/>
      <c r="H6" s="8"/>
      <c r="I6" s="8"/>
      <c r="J6" s="8"/>
      <c r="K6" s="8"/>
      <c r="L6" s="8"/>
    </row>
    <row r="7" spans="1:12" s="3" customFormat="1" ht="15">
      <c r="A7" s="8"/>
      <c r="B7" s="9" t="s">
        <v>58</v>
      </c>
      <c r="C7" s="9"/>
      <c r="D7" s="9"/>
      <c r="E7" s="8"/>
      <c r="F7" s="8"/>
      <c r="G7" s="8"/>
      <c r="H7" s="8"/>
      <c r="I7" s="8"/>
      <c r="J7" s="8"/>
      <c r="K7" s="8"/>
      <c r="L7" s="8"/>
    </row>
    <row r="8" spans="1:12" ht="15">
      <c r="A8" s="8"/>
      <c r="B8" s="8" t="s">
        <v>59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87" customHeight="1">
      <c r="A9" s="10" t="s">
        <v>19</v>
      </c>
      <c r="B9" s="10" t="s">
        <v>18</v>
      </c>
      <c r="C9" s="10" t="s">
        <v>54</v>
      </c>
      <c r="D9" s="11" t="s">
        <v>57</v>
      </c>
      <c r="E9" s="11" t="s">
        <v>60</v>
      </c>
      <c r="F9" s="10" t="s">
        <v>61</v>
      </c>
      <c r="G9" s="11" t="s">
        <v>62</v>
      </c>
      <c r="H9" s="11" t="s">
        <v>63</v>
      </c>
      <c r="I9" s="10" t="s">
        <v>64</v>
      </c>
      <c r="J9" s="10" t="s">
        <v>65</v>
      </c>
      <c r="K9" s="12" t="s">
        <v>71</v>
      </c>
      <c r="L9" s="8"/>
    </row>
    <row r="10" spans="1:12" ht="13.5" customHeight="1">
      <c r="A10" s="13">
        <v>1</v>
      </c>
      <c r="B10" s="13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  <c r="L10" s="8"/>
    </row>
    <row r="11" spans="1:12" ht="13.5" customHeight="1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5"/>
      <c r="L11" s="8"/>
    </row>
    <row r="12" spans="1:12" ht="15">
      <c r="A12" s="16"/>
      <c r="B12" s="17" t="s">
        <v>20</v>
      </c>
      <c r="C12" s="16"/>
      <c r="D12" s="16"/>
      <c r="E12" s="16"/>
      <c r="F12" s="16"/>
      <c r="G12" s="16"/>
      <c r="H12" s="16"/>
      <c r="I12" s="16"/>
      <c r="J12" s="16"/>
      <c r="K12" s="18"/>
      <c r="L12" s="8"/>
    </row>
    <row r="13" spans="1:12" ht="15">
      <c r="A13" s="19" t="s">
        <v>12</v>
      </c>
      <c r="B13" s="16" t="s">
        <v>0</v>
      </c>
      <c r="C13" s="20">
        <v>4</v>
      </c>
      <c r="D13" s="20">
        <v>336</v>
      </c>
      <c r="E13" s="20">
        <v>22</v>
      </c>
      <c r="F13" s="20">
        <v>34</v>
      </c>
      <c r="G13" s="16">
        <v>111</v>
      </c>
      <c r="H13" s="21">
        <f>D13+E13+G13</f>
        <v>469</v>
      </c>
      <c r="I13" s="16">
        <v>379</v>
      </c>
      <c r="J13" s="20">
        <f>H13-I13</f>
        <v>90</v>
      </c>
      <c r="K13" s="22">
        <f>I13/3</f>
        <v>126.33333333333333</v>
      </c>
      <c r="L13" s="8"/>
    </row>
    <row r="14" spans="1:12" ht="15">
      <c r="A14" s="19" t="s">
        <v>13</v>
      </c>
      <c r="B14" s="16" t="s">
        <v>56</v>
      </c>
      <c r="C14" s="20">
        <v>6</v>
      </c>
      <c r="D14" s="20">
        <v>504</v>
      </c>
      <c r="E14" s="20">
        <v>33</v>
      </c>
      <c r="F14" s="20">
        <v>63</v>
      </c>
      <c r="G14" s="16">
        <v>205</v>
      </c>
      <c r="H14" s="21">
        <f aca="true" t="shared" si="0" ref="H14:H45">D14+E14+G14</f>
        <v>742</v>
      </c>
      <c r="I14" s="16">
        <v>600</v>
      </c>
      <c r="J14" s="20">
        <f aca="true" t="shared" si="1" ref="J14:J43">H14-I14</f>
        <v>142</v>
      </c>
      <c r="K14" s="22">
        <f aca="true" t="shared" si="2" ref="K14:K43">I14/3</f>
        <v>200</v>
      </c>
      <c r="L14" s="8"/>
    </row>
    <row r="15" spans="1:12" ht="30">
      <c r="A15" s="19" t="s">
        <v>14</v>
      </c>
      <c r="B15" s="23" t="s">
        <v>21</v>
      </c>
      <c r="C15" s="20"/>
      <c r="D15" s="20"/>
      <c r="E15" s="20"/>
      <c r="F15" s="20">
        <v>2</v>
      </c>
      <c r="G15" s="16">
        <v>7</v>
      </c>
      <c r="H15" s="21">
        <f t="shared" si="0"/>
        <v>7</v>
      </c>
      <c r="I15" s="16">
        <v>6</v>
      </c>
      <c r="J15" s="20">
        <f t="shared" si="1"/>
        <v>1</v>
      </c>
      <c r="K15" s="22">
        <f t="shared" si="2"/>
        <v>2</v>
      </c>
      <c r="L15" s="8"/>
    </row>
    <row r="16" spans="1:12" ht="15">
      <c r="A16" s="19" t="s">
        <v>15</v>
      </c>
      <c r="B16" s="23" t="s">
        <v>47</v>
      </c>
      <c r="C16" s="20"/>
      <c r="D16" s="20"/>
      <c r="E16" s="20"/>
      <c r="F16" s="20">
        <v>144</v>
      </c>
      <c r="G16" s="16">
        <v>467</v>
      </c>
      <c r="H16" s="21">
        <f t="shared" si="0"/>
        <v>467</v>
      </c>
      <c r="I16" s="16">
        <v>378</v>
      </c>
      <c r="J16" s="20">
        <f t="shared" si="1"/>
        <v>89</v>
      </c>
      <c r="K16" s="22">
        <f t="shared" si="2"/>
        <v>126</v>
      </c>
      <c r="L16" s="8"/>
    </row>
    <row r="17" spans="1:12" ht="15">
      <c r="A17" s="19"/>
      <c r="B17" s="17" t="s">
        <v>22</v>
      </c>
      <c r="C17" s="20"/>
      <c r="D17" s="20"/>
      <c r="E17" s="20"/>
      <c r="F17" s="20"/>
      <c r="G17" s="16"/>
      <c r="H17" s="21"/>
      <c r="I17" s="16"/>
      <c r="J17" s="20"/>
      <c r="K17" s="22"/>
      <c r="L17" s="8"/>
    </row>
    <row r="18" spans="1:12" ht="15">
      <c r="A18" s="19" t="s">
        <v>16</v>
      </c>
      <c r="B18" s="16" t="s">
        <v>51</v>
      </c>
      <c r="C18" s="20">
        <v>3</v>
      </c>
      <c r="D18" s="20">
        <v>252</v>
      </c>
      <c r="E18" s="20">
        <v>17</v>
      </c>
      <c r="F18" s="20">
        <v>27</v>
      </c>
      <c r="G18" s="16">
        <v>88</v>
      </c>
      <c r="H18" s="21">
        <f t="shared" si="0"/>
        <v>357</v>
      </c>
      <c r="I18" s="16">
        <v>289</v>
      </c>
      <c r="J18" s="20">
        <f t="shared" si="1"/>
        <v>68</v>
      </c>
      <c r="K18" s="22">
        <f t="shared" si="2"/>
        <v>96.33333333333333</v>
      </c>
      <c r="L18" s="8"/>
    </row>
    <row r="19" spans="1:12" ht="30" hidden="1">
      <c r="A19" s="19" t="s">
        <v>39</v>
      </c>
      <c r="B19" s="23" t="s">
        <v>49</v>
      </c>
      <c r="C19" s="20"/>
      <c r="D19" s="20"/>
      <c r="E19" s="20"/>
      <c r="F19" s="20" t="e">
        <f>#REF!+C19</f>
        <v>#REF!</v>
      </c>
      <c r="G19" s="16"/>
      <c r="H19" s="21">
        <f t="shared" si="0"/>
        <v>0</v>
      </c>
      <c r="I19" s="16"/>
      <c r="J19" s="20">
        <f t="shared" si="1"/>
        <v>0</v>
      </c>
      <c r="K19" s="22">
        <f t="shared" si="2"/>
        <v>0</v>
      </c>
      <c r="L19" s="8"/>
    </row>
    <row r="20" spans="1:12" ht="15">
      <c r="A20" s="19"/>
      <c r="B20" s="17" t="s">
        <v>24</v>
      </c>
      <c r="C20" s="20"/>
      <c r="D20" s="20"/>
      <c r="E20" s="20"/>
      <c r="F20" s="20"/>
      <c r="G20" s="16"/>
      <c r="H20" s="21"/>
      <c r="I20" s="16"/>
      <c r="J20" s="20"/>
      <c r="K20" s="22"/>
      <c r="L20" s="8"/>
    </row>
    <row r="21" spans="1:12" ht="15">
      <c r="A21" s="19" t="s">
        <v>35</v>
      </c>
      <c r="B21" s="16" t="s">
        <v>1</v>
      </c>
      <c r="C21" s="20">
        <v>4</v>
      </c>
      <c r="D21" s="20">
        <v>336</v>
      </c>
      <c r="E21" s="20">
        <v>22</v>
      </c>
      <c r="F21" s="20">
        <v>27</v>
      </c>
      <c r="G21" s="16">
        <v>88</v>
      </c>
      <c r="H21" s="21">
        <f t="shared" si="0"/>
        <v>446</v>
      </c>
      <c r="I21" s="16">
        <v>361</v>
      </c>
      <c r="J21" s="20">
        <f t="shared" si="1"/>
        <v>85</v>
      </c>
      <c r="K21" s="22">
        <f t="shared" si="2"/>
        <v>120.33333333333333</v>
      </c>
      <c r="L21" s="8"/>
    </row>
    <row r="22" spans="1:12" ht="15">
      <c r="A22" s="19"/>
      <c r="B22" s="17" t="s">
        <v>25</v>
      </c>
      <c r="C22" s="20"/>
      <c r="D22" s="20"/>
      <c r="E22" s="20"/>
      <c r="F22" s="20"/>
      <c r="G22" s="16"/>
      <c r="H22" s="21"/>
      <c r="I22" s="16"/>
      <c r="J22" s="20"/>
      <c r="K22" s="22"/>
      <c r="L22" s="8"/>
    </row>
    <row r="23" spans="1:12" ht="15">
      <c r="A23" s="19" t="s">
        <v>36</v>
      </c>
      <c r="B23" s="16" t="s">
        <v>2</v>
      </c>
      <c r="C23" s="20">
        <v>4</v>
      </c>
      <c r="D23" s="20">
        <v>336</v>
      </c>
      <c r="E23" s="20">
        <v>22</v>
      </c>
      <c r="F23" s="20">
        <v>25</v>
      </c>
      <c r="G23" s="16">
        <v>81</v>
      </c>
      <c r="H23" s="21">
        <f t="shared" si="0"/>
        <v>439</v>
      </c>
      <c r="I23" s="16">
        <v>355</v>
      </c>
      <c r="J23" s="20">
        <f t="shared" si="1"/>
        <v>84</v>
      </c>
      <c r="K23" s="22">
        <f t="shared" si="2"/>
        <v>118.33333333333333</v>
      </c>
      <c r="L23" s="8"/>
    </row>
    <row r="24" spans="1:12" ht="15">
      <c r="A24" s="19"/>
      <c r="B24" s="17" t="s">
        <v>26</v>
      </c>
      <c r="C24" s="20"/>
      <c r="D24" s="20"/>
      <c r="E24" s="20"/>
      <c r="F24" s="20"/>
      <c r="G24" s="16"/>
      <c r="H24" s="21"/>
      <c r="I24" s="16"/>
      <c r="J24" s="20"/>
      <c r="K24" s="22"/>
      <c r="L24" s="8"/>
    </row>
    <row r="25" spans="1:12" ht="15">
      <c r="A25" s="19" t="s">
        <v>37</v>
      </c>
      <c r="B25" s="16" t="s">
        <v>3</v>
      </c>
      <c r="C25" s="20">
        <v>4</v>
      </c>
      <c r="D25" s="20">
        <v>336</v>
      </c>
      <c r="E25" s="20">
        <v>22</v>
      </c>
      <c r="F25" s="20">
        <v>21</v>
      </c>
      <c r="G25" s="16">
        <v>68</v>
      </c>
      <c r="H25" s="21">
        <f t="shared" si="0"/>
        <v>426</v>
      </c>
      <c r="I25" s="16">
        <v>345</v>
      </c>
      <c r="J25" s="20">
        <f t="shared" si="1"/>
        <v>81</v>
      </c>
      <c r="K25" s="22">
        <f t="shared" si="2"/>
        <v>115</v>
      </c>
      <c r="L25" s="8"/>
    </row>
    <row r="26" spans="1:12" ht="15">
      <c r="A26" s="19"/>
      <c r="B26" s="17" t="s">
        <v>27</v>
      </c>
      <c r="C26" s="20"/>
      <c r="D26" s="20"/>
      <c r="E26" s="20"/>
      <c r="F26" s="20"/>
      <c r="G26" s="16"/>
      <c r="H26" s="21"/>
      <c r="I26" s="16"/>
      <c r="J26" s="20"/>
      <c r="K26" s="22"/>
      <c r="L26" s="8"/>
    </row>
    <row r="27" spans="1:12" ht="15">
      <c r="A27" s="19" t="s">
        <v>38</v>
      </c>
      <c r="B27" s="16" t="s">
        <v>4</v>
      </c>
      <c r="C27" s="20">
        <v>3</v>
      </c>
      <c r="D27" s="20">
        <v>252</v>
      </c>
      <c r="E27" s="20">
        <v>17</v>
      </c>
      <c r="F27" s="20">
        <v>14</v>
      </c>
      <c r="G27" s="16">
        <v>46</v>
      </c>
      <c r="H27" s="21">
        <f t="shared" si="0"/>
        <v>315</v>
      </c>
      <c r="I27" s="16">
        <v>255</v>
      </c>
      <c r="J27" s="20">
        <f t="shared" si="1"/>
        <v>60</v>
      </c>
      <c r="K27" s="22">
        <f t="shared" si="2"/>
        <v>85</v>
      </c>
      <c r="L27" s="8"/>
    </row>
    <row r="28" spans="1:12" ht="15">
      <c r="A28" s="19"/>
      <c r="B28" s="17" t="s">
        <v>28</v>
      </c>
      <c r="C28" s="20"/>
      <c r="D28" s="20"/>
      <c r="E28" s="20"/>
      <c r="F28" s="20"/>
      <c r="G28" s="16"/>
      <c r="H28" s="21"/>
      <c r="I28" s="16"/>
      <c r="J28" s="20"/>
      <c r="K28" s="22"/>
      <c r="L28" s="8"/>
    </row>
    <row r="29" spans="1:12" ht="15">
      <c r="A29" s="19" t="s">
        <v>39</v>
      </c>
      <c r="B29" s="16" t="s">
        <v>5</v>
      </c>
      <c r="C29" s="20">
        <v>3</v>
      </c>
      <c r="D29" s="20">
        <v>252</v>
      </c>
      <c r="E29" s="20">
        <v>17</v>
      </c>
      <c r="F29" s="20">
        <v>16</v>
      </c>
      <c r="G29" s="16">
        <v>52</v>
      </c>
      <c r="H29" s="21">
        <f t="shared" si="0"/>
        <v>321</v>
      </c>
      <c r="I29" s="16">
        <v>260</v>
      </c>
      <c r="J29" s="20">
        <f t="shared" si="1"/>
        <v>61</v>
      </c>
      <c r="K29" s="22">
        <f t="shared" si="2"/>
        <v>86.66666666666667</v>
      </c>
      <c r="L29" s="8"/>
    </row>
    <row r="30" spans="1:12" ht="15">
      <c r="A30" s="19"/>
      <c r="B30" s="17" t="s">
        <v>23</v>
      </c>
      <c r="C30" s="20"/>
      <c r="D30" s="20"/>
      <c r="E30" s="20"/>
      <c r="F30" s="20"/>
      <c r="G30" s="16"/>
      <c r="H30" s="21"/>
      <c r="I30" s="16"/>
      <c r="J30" s="20"/>
      <c r="K30" s="22"/>
      <c r="L30" s="8"/>
    </row>
    <row r="31" spans="1:12" ht="15">
      <c r="A31" s="19" t="s">
        <v>40</v>
      </c>
      <c r="B31" s="16" t="s">
        <v>6</v>
      </c>
      <c r="C31" s="20">
        <v>3</v>
      </c>
      <c r="D31" s="20">
        <v>252</v>
      </c>
      <c r="E31" s="20">
        <v>17</v>
      </c>
      <c r="F31" s="20">
        <v>18</v>
      </c>
      <c r="G31" s="16">
        <v>58</v>
      </c>
      <c r="H31" s="21">
        <f t="shared" si="0"/>
        <v>327</v>
      </c>
      <c r="I31" s="16">
        <v>265</v>
      </c>
      <c r="J31" s="20">
        <f t="shared" si="1"/>
        <v>62</v>
      </c>
      <c r="K31" s="22">
        <f t="shared" si="2"/>
        <v>88.33333333333333</v>
      </c>
      <c r="L31" s="8"/>
    </row>
    <row r="32" spans="1:12" ht="15">
      <c r="A32" s="19"/>
      <c r="B32" s="17" t="s">
        <v>29</v>
      </c>
      <c r="C32" s="20"/>
      <c r="D32" s="20"/>
      <c r="E32" s="20"/>
      <c r="F32" s="20"/>
      <c r="G32" s="16"/>
      <c r="H32" s="21"/>
      <c r="I32" s="16"/>
      <c r="J32" s="20"/>
      <c r="K32" s="22"/>
      <c r="L32" s="8"/>
    </row>
    <row r="33" spans="1:12" ht="15">
      <c r="A33" s="19" t="s">
        <v>41</v>
      </c>
      <c r="B33" s="16" t="s">
        <v>7</v>
      </c>
      <c r="C33" s="20">
        <v>4</v>
      </c>
      <c r="D33" s="20">
        <v>336</v>
      </c>
      <c r="E33" s="20">
        <v>22</v>
      </c>
      <c r="F33" s="20">
        <v>16</v>
      </c>
      <c r="G33" s="16">
        <v>52</v>
      </c>
      <c r="H33" s="21">
        <f t="shared" si="0"/>
        <v>410</v>
      </c>
      <c r="I33" s="16">
        <v>332</v>
      </c>
      <c r="J33" s="20">
        <f t="shared" si="1"/>
        <v>78</v>
      </c>
      <c r="K33" s="22">
        <f t="shared" si="2"/>
        <v>110.66666666666667</v>
      </c>
      <c r="L33" s="8"/>
    </row>
    <row r="34" spans="1:12" ht="15">
      <c r="A34" s="19"/>
      <c r="B34" s="17" t="s">
        <v>30</v>
      </c>
      <c r="C34" s="20"/>
      <c r="D34" s="20"/>
      <c r="E34" s="20"/>
      <c r="F34" s="20"/>
      <c r="G34" s="16"/>
      <c r="H34" s="21"/>
      <c r="I34" s="16"/>
      <c r="J34" s="20"/>
      <c r="K34" s="22"/>
      <c r="L34" s="8"/>
    </row>
    <row r="35" spans="1:12" ht="15">
      <c r="A35" s="19" t="s">
        <v>42</v>
      </c>
      <c r="B35" s="16" t="s">
        <v>8</v>
      </c>
      <c r="C35" s="20">
        <v>4</v>
      </c>
      <c r="D35" s="20">
        <v>336</v>
      </c>
      <c r="E35" s="20">
        <v>22</v>
      </c>
      <c r="F35" s="20">
        <v>24</v>
      </c>
      <c r="G35" s="16">
        <v>78</v>
      </c>
      <c r="H35" s="21">
        <f t="shared" si="0"/>
        <v>436</v>
      </c>
      <c r="I35" s="16">
        <v>353</v>
      </c>
      <c r="J35" s="20">
        <f t="shared" si="1"/>
        <v>83</v>
      </c>
      <c r="K35" s="22">
        <f t="shared" si="2"/>
        <v>117.66666666666667</v>
      </c>
      <c r="L35" s="8"/>
    </row>
    <row r="36" spans="1:12" ht="15">
      <c r="A36" s="19"/>
      <c r="B36" s="17" t="s">
        <v>31</v>
      </c>
      <c r="C36" s="20"/>
      <c r="D36" s="20"/>
      <c r="E36" s="20"/>
      <c r="F36" s="20"/>
      <c r="G36" s="16"/>
      <c r="H36" s="21"/>
      <c r="I36" s="16"/>
      <c r="J36" s="20"/>
      <c r="K36" s="22"/>
      <c r="L36" s="8"/>
    </row>
    <row r="37" spans="1:12" ht="15">
      <c r="A37" s="19" t="s">
        <v>43</v>
      </c>
      <c r="B37" s="16" t="s">
        <v>55</v>
      </c>
      <c r="C37" s="20">
        <v>1</v>
      </c>
      <c r="D37" s="20">
        <v>84</v>
      </c>
      <c r="E37" s="20">
        <v>5</v>
      </c>
      <c r="F37" s="20">
        <v>10</v>
      </c>
      <c r="G37" s="16">
        <v>33</v>
      </c>
      <c r="H37" s="21">
        <f t="shared" si="0"/>
        <v>122</v>
      </c>
      <c r="I37" s="16">
        <v>99</v>
      </c>
      <c r="J37" s="20">
        <f t="shared" si="1"/>
        <v>23</v>
      </c>
      <c r="K37" s="22">
        <f t="shared" si="2"/>
        <v>33</v>
      </c>
      <c r="L37" s="8"/>
    </row>
    <row r="38" spans="1:12" ht="15">
      <c r="A38" s="19"/>
      <c r="B38" s="17" t="s">
        <v>32</v>
      </c>
      <c r="C38" s="20"/>
      <c r="D38" s="20"/>
      <c r="E38" s="20"/>
      <c r="F38" s="20"/>
      <c r="G38" s="16"/>
      <c r="H38" s="21"/>
      <c r="I38" s="16"/>
      <c r="J38" s="20"/>
      <c r="K38" s="22"/>
      <c r="L38" s="8"/>
    </row>
    <row r="39" spans="1:12" ht="15">
      <c r="A39" s="19" t="s">
        <v>44</v>
      </c>
      <c r="B39" s="16" t="s">
        <v>9</v>
      </c>
      <c r="C39" s="20">
        <v>1</v>
      </c>
      <c r="D39" s="20">
        <v>84</v>
      </c>
      <c r="E39" s="20">
        <v>5</v>
      </c>
      <c r="F39" s="20">
        <v>6</v>
      </c>
      <c r="G39" s="16">
        <v>20</v>
      </c>
      <c r="H39" s="21">
        <f t="shared" si="0"/>
        <v>109</v>
      </c>
      <c r="I39" s="16">
        <v>88</v>
      </c>
      <c r="J39" s="20">
        <f t="shared" si="1"/>
        <v>21</v>
      </c>
      <c r="K39" s="22">
        <f t="shared" si="2"/>
        <v>29.333333333333332</v>
      </c>
      <c r="L39" s="8"/>
    </row>
    <row r="40" spans="1:12" ht="15">
      <c r="A40" s="19"/>
      <c r="B40" s="17" t="s">
        <v>33</v>
      </c>
      <c r="C40" s="20"/>
      <c r="D40" s="20"/>
      <c r="E40" s="20"/>
      <c r="F40" s="20"/>
      <c r="G40" s="16"/>
      <c r="H40" s="21"/>
      <c r="I40" s="16"/>
      <c r="J40" s="20"/>
      <c r="K40" s="22"/>
      <c r="L40" s="8"/>
    </row>
    <row r="41" spans="1:12" ht="15">
      <c r="A41" s="19" t="s">
        <v>45</v>
      </c>
      <c r="B41" s="16" t="s">
        <v>10</v>
      </c>
      <c r="C41" s="20">
        <v>4</v>
      </c>
      <c r="D41" s="20">
        <v>336</v>
      </c>
      <c r="E41" s="20">
        <v>22</v>
      </c>
      <c r="F41" s="20">
        <v>22</v>
      </c>
      <c r="G41" s="16">
        <v>72</v>
      </c>
      <c r="H41" s="21">
        <f t="shared" si="0"/>
        <v>430</v>
      </c>
      <c r="I41" s="16">
        <v>348</v>
      </c>
      <c r="J41" s="20">
        <f t="shared" si="1"/>
        <v>82</v>
      </c>
      <c r="K41" s="22">
        <f t="shared" si="2"/>
        <v>116</v>
      </c>
      <c r="L41" s="8"/>
    </row>
    <row r="42" spans="1:12" ht="15">
      <c r="A42" s="19"/>
      <c r="B42" s="17" t="s">
        <v>34</v>
      </c>
      <c r="C42" s="20"/>
      <c r="D42" s="20"/>
      <c r="E42" s="20"/>
      <c r="F42" s="20"/>
      <c r="G42" s="16"/>
      <c r="H42" s="21"/>
      <c r="I42" s="16"/>
      <c r="J42" s="20"/>
      <c r="K42" s="22"/>
      <c r="L42" s="8"/>
    </row>
    <row r="43" spans="1:12" ht="15">
      <c r="A43" s="19" t="s">
        <v>66</v>
      </c>
      <c r="B43" s="16" t="s">
        <v>11</v>
      </c>
      <c r="C43" s="20">
        <v>4</v>
      </c>
      <c r="D43" s="20">
        <v>336</v>
      </c>
      <c r="E43" s="20">
        <v>22</v>
      </c>
      <c r="F43" s="20">
        <v>17</v>
      </c>
      <c r="G43" s="16">
        <v>55</v>
      </c>
      <c r="H43" s="21">
        <f t="shared" si="0"/>
        <v>413</v>
      </c>
      <c r="I43" s="16">
        <v>334</v>
      </c>
      <c r="J43" s="20">
        <f t="shared" si="1"/>
        <v>79</v>
      </c>
      <c r="K43" s="22">
        <f t="shared" si="2"/>
        <v>111.33333333333333</v>
      </c>
      <c r="L43" s="8"/>
    </row>
    <row r="44" spans="1:13" s="2" customFormat="1" ht="15">
      <c r="A44" s="24"/>
      <c r="B44" s="24" t="s">
        <v>17</v>
      </c>
      <c r="C44" s="20">
        <f>SUM(C13:C43)</f>
        <v>52</v>
      </c>
      <c r="D44" s="20">
        <f aca="true" t="shared" si="3" ref="D44:J44">SUM(D13:D43)</f>
        <v>4368</v>
      </c>
      <c r="E44" s="20">
        <f t="shared" si="3"/>
        <v>287</v>
      </c>
      <c r="F44" s="20">
        <v>486</v>
      </c>
      <c r="G44" s="20">
        <f t="shared" si="3"/>
        <v>1581</v>
      </c>
      <c r="H44" s="21">
        <f t="shared" si="3"/>
        <v>6236</v>
      </c>
      <c r="I44" s="20">
        <f t="shared" si="3"/>
        <v>5047</v>
      </c>
      <c r="J44" s="20">
        <f t="shared" si="3"/>
        <v>1189</v>
      </c>
      <c r="K44" s="20"/>
      <c r="L44" s="9"/>
      <c r="M44"/>
    </row>
    <row r="45" spans="1:8" ht="15" hidden="1">
      <c r="A45" s="1"/>
      <c r="B45" s="4" t="s">
        <v>50</v>
      </c>
      <c r="C45" s="5"/>
      <c r="D45" s="5"/>
      <c r="H45" s="6">
        <f t="shared" si="0"/>
        <v>0</v>
      </c>
    </row>
    <row r="46" spans="1:4" ht="20.25" customHeight="1">
      <c r="A46" s="1"/>
      <c r="B46" s="7"/>
      <c r="C46" s="5"/>
      <c r="D46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2017-10-27T06:46:13Z</cp:lastPrinted>
  <dcterms:created xsi:type="dcterms:W3CDTF">2008-11-20T09:03:05Z</dcterms:created>
  <dcterms:modified xsi:type="dcterms:W3CDTF">2017-10-27T06:47:26Z</dcterms:modified>
  <cp:category/>
  <cp:version/>
  <cp:contentType/>
  <cp:contentStatus/>
</cp:coreProperties>
</file>