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30" windowWidth="14385" windowHeight="7815" tabRatio="596" activeTab="2"/>
  </bookViews>
  <sheets>
    <sheet name="MD visp.izgl." sheetId="1" r:id="rId1"/>
    <sheet name=" MD  visp.izgl.kvalit" sheetId="2" r:id="rId2"/>
    <sheet name="MD internātpamatsk." sheetId="3" r:id="rId3"/>
  </sheets>
  <definedNames/>
  <calcPr fullCalcOnLoad="1"/>
</workbook>
</file>

<file path=xl/sharedStrings.xml><?xml version="1.0" encoding="utf-8"?>
<sst xmlns="http://schemas.openxmlformats.org/spreadsheetml/2006/main" count="164" uniqueCount="93">
  <si>
    <t>Madonas Valsts ģimnāzija</t>
  </si>
  <si>
    <t>Madonas pilsētas 1. vidusskola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</si>
  <si>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</si>
  <si>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</si>
  <si>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</si>
  <si>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</si>
  <si>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</si>
  <si>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</si>
  <si>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</si>
  <si>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</si>
  <si>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Mārcienas pamatskola</t>
  </si>
  <si>
    <t>Mētrienas pamatskola</t>
  </si>
  <si>
    <t>Praulienas pamatskola</t>
  </si>
  <si>
    <t xml:space="preserve">Vestienas pamatskola </t>
  </si>
  <si>
    <t>1.</t>
  </si>
  <si>
    <t>2.</t>
  </si>
  <si>
    <t>3.</t>
  </si>
  <si>
    <t>4.</t>
  </si>
  <si>
    <t>5.</t>
  </si>
  <si>
    <t>Pavisam</t>
  </si>
  <si>
    <t>Pilsēta, pagastu pārvalde, izglītības iestāde</t>
  </si>
  <si>
    <t>Nr. p.k.</t>
  </si>
  <si>
    <t>Madonas pilsēta</t>
  </si>
  <si>
    <t>Madonas vakara un neklātienes vidusskola</t>
  </si>
  <si>
    <t>Madonas pilsētas 2. vidusskola</t>
  </si>
  <si>
    <t>Ļaudonas pagasta pārvalde</t>
  </si>
  <si>
    <t>Aronas pagasta pārvalde</t>
  </si>
  <si>
    <t>Barkavas pagasta pārvalde</t>
  </si>
  <si>
    <t>Bērzaunes pagasta pārvalde</t>
  </si>
  <si>
    <t>Ošupes pagasta pārvalde</t>
  </si>
  <si>
    <t>Dzelzavas pagasta pārvalde</t>
  </si>
  <si>
    <t>Kalsnavas pagasta pārvalde</t>
  </si>
  <si>
    <t>Lazdonas pagasta pārvalde</t>
  </si>
  <si>
    <t>Liezēres pagasta pārvalde</t>
  </si>
  <si>
    <t>Mārcienas pagasta pārvalde</t>
  </si>
  <si>
    <t>Mētrienas pagasta pārvalde</t>
  </si>
  <si>
    <t>Praulienas pagasta pārvalde</t>
  </si>
  <si>
    <t>Vestienas pagasta pārvalde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</si>
  <si>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</si>
  <si>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</si>
  <si>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</si>
  <si>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</si>
  <si>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</si>
  <si>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</si>
  <si>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</si>
  <si>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</si>
  <si>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</si>
  <si>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</si>
  <si>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</si>
  <si>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</si>
  <si>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N.p.k.</t>
  </si>
  <si>
    <t>Andreja Eglīša Ļaudonas vidusskola</t>
  </si>
  <si>
    <t>Mērķdotācijas sadalījums  Madonas novada pašvaldības pamata un vispārējās</t>
  </si>
  <si>
    <t>3.kvalitātes pakāpe</t>
  </si>
  <si>
    <t>4.kvalitātes pakāpe</t>
  </si>
  <si>
    <t>5.kvalitātes pakāpe</t>
  </si>
  <si>
    <t>3. kvalitātes pakāpe (likmes)</t>
  </si>
  <si>
    <t>4. kvalitātes pakāpe (likmes)</t>
  </si>
  <si>
    <t>5. kvalitātes pakāpe (likmes)</t>
  </si>
  <si>
    <t>Madonas pilsētas 2.vidusskola</t>
  </si>
  <si>
    <t>Kopā</t>
  </si>
  <si>
    <t xml:space="preserve">Mērķdotācija izglītības pasākumiem </t>
  </si>
  <si>
    <t xml:space="preserve">Sociālā apdrošināšana  EUR </t>
  </si>
  <si>
    <t>Mēnesī tarifikācijai EUR</t>
  </si>
  <si>
    <t xml:space="preserve">Darba samaksa EUR </t>
  </si>
  <si>
    <t>Kopā  EUR</t>
  </si>
  <si>
    <t>Pedagogu darba samaksai un valsts sociālās apdrošināšanas iemaksām EUR</t>
  </si>
  <si>
    <t>Pārējiem izdevumiem EUR</t>
  </si>
  <si>
    <t>3. kvalitātes pakāpe EUR</t>
  </si>
  <si>
    <t>4.kvalitātes pakāpe EUR</t>
  </si>
  <si>
    <t>Kopā EUR</t>
  </si>
  <si>
    <t>Tarifikācijai mēnesī EUR</t>
  </si>
  <si>
    <t>Piemaksa par kvalitātes pakāpi pedagogiem</t>
  </si>
  <si>
    <t>vidējās izglītības iestāžu  pedagogu darba samaksai  un valsts sociālās</t>
  </si>
  <si>
    <t xml:space="preserve">Nosacīto skolēnu skaits </t>
  </si>
  <si>
    <t>sociālās apdrošināšanas obligātajām iemaksām 2015.gada četriem mēnešiem</t>
  </si>
  <si>
    <t>Kopā       4.mēnešiem                        EUR</t>
  </si>
  <si>
    <t>Skolēnu skaits uz 01.09.2015.</t>
  </si>
  <si>
    <t xml:space="preserve"> apdrošināšanas obligātajām iemaksām 2015.gada četriem  mēnešiem</t>
  </si>
  <si>
    <t>Kopā    4.mēnešiem                      EUR</t>
  </si>
  <si>
    <t>Kopā   4.mēnešiem                      EUR</t>
  </si>
  <si>
    <t>Kopā  4.mēnešiem                      EUR</t>
  </si>
  <si>
    <t>Dzelzavas speciālai internātpamatskolai 2015.gada 4. mēnešiem</t>
  </si>
  <si>
    <t>Skolēnu skaits 79</t>
  </si>
  <si>
    <t xml:space="preserve">Darba samaksa EUR  </t>
  </si>
  <si>
    <t>Pavisam internātpamatskolai</t>
  </si>
  <si>
    <t>Pielikums</t>
  </si>
  <si>
    <t>Madonas novada pašvaldības domes</t>
  </si>
  <si>
    <t>15.09.2015. lēmumam Nr. 475</t>
  </si>
  <si>
    <t>(protokols Nr.19, 9.p.)</t>
  </si>
  <si>
    <t>Domes priekšsēdētājs</t>
  </si>
  <si>
    <t>A.Ceļapīters</t>
  </si>
  <si>
    <t xml:space="preserve">vidējās izglītības iestāžu   pedagogu piemaksai par kvalitāti   un valsts 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</si>
</sst>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00"/>
    <numFmt numFmtId="172" formatCode="0.0000"/>
    <numFmt numFmtId="173" formatCode="0.000"/>
    <numFmt numFmtId="174" formatCode="0.000000"/>
    <numFmt numFmtId="175" formatCode="0.0000000"/>
    <numFmt numFmtId="176" formatCode="0.00000000"/>
    <numFmt numFmtId="177" formatCode="_-&quot;Ls&quot;\ * #,##0.000_-;\-&quot;Ls&quot;\ * #,##0.000_-;_-&quot;Ls&quot;\ * &quot;-&quot;??_-;_-@_-"/>
    <numFmt numFmtId="178" formatCode="[$-426]dddd\,\ yyyy&quot;. gada &quot;d\.\ mmmm"/>
    <numFmt numFmtId="179" formatCode="0.000000000"/>
  </numFmts>
  <fonts count="4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1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32" borderId="10" xfId="0" applyFont="1" applyFill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3" fillId="33" borderId="10" xfId="0" applyFont="1" applyFill="1" applyBorder="1" applyAlignment="1">
      <alignment wrapText="1"/>
    </xf>
    <xf numFmtId="0" fontId="24" fillId="0" borderId="10" xfId="0" applyFont="1" applyBorder="1" applyAlignment="1">
      <alignment wrapText="1"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3" fillId="33" borderId="10" xfId="0" applyFont="1" applyFill="1" applyBorder="1" applyAlignment="1">
      <alignment/>
    </xf>
    <xf numFmtId="0" fontId="23" fillId="0" borderId="10" xfId="0" applyFont="1" applyBorder="1" applyAlignment="1">
      <alignment horizontal="center"/>
    </xf>
    <xf numFmtId="1" fontId="23" fillId="34" borderId="10" xfId="0" applyNumberFormat="1" applyFont="1" applyFill="1" applyBorder="1" applyAlignment="1">
      <alignment/>
    </xf>
    <xf numFmtId="1" fontId="23" fillId="0" borderId="10" xfId="0" applyNumberFormat="1" applyFont="1" applyBorder="1" applyAlignment="1">
      <alignment/>
    </xf>
    <xf numFmtId="1" fontId="23" fillId="33" borderId="10" xfId="0" applyNumberFormat="1" applyFont="1" applyFill="1" applyBorder="1" applyAlignment="1">
      <alignment/>
    </xf>
    <xf numFmtId="0" fontId="24" fillId="32" borderId="10" xfId="0" applyFont="1" applyFill="1" applyBorder="1" applyAlignment="1">
      <alignment/>
    </xf>
    <xf numFmtId="1" fontId="24" fillId="32" borderId="10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1" fontId="20" fillId="0" borderId="0" xfId="0" applyNumberFormat="1" applyFont="1" applyAlignment="1">
      <alignment/>
    </xf>
    <xf numFmtId="0" fontId="25" fillId="0" borderId="11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1" fontId="25" fillId="0" borderId="14" xfId="0" applyNumberFormat="1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0" xfId="0" applyFont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" fontId="25" fillId="0" borderId="10" xfId="0" applyNumberFormat="1" applyFont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25" fillId="33" borderId="10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vertical="top" wrapText="1"/>
    </xf>
    <xf numFmtId="0" fontId="22" fillId="0" borderId="10" xfId="0" applyFont="1" applyBorder="1" applyAlignment="1">
      <alignment horizontal="center" vertical="top"/>
    </xf>
    <xf numFmtId="1" fontId="22" fillId="0" borderId="10" xfId="0" applyNumberFormat="1" applyFont="1" applyBorder="1" applyAlignment="1">
      <alignment horizontal="center" vertical="top"/>
    </xf>
    <xf numFmtId="0" fontId="22" fillId="33" borderId="1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5" fillId="0" borderId="16" xfId="0" applyFont="1" applyBorder="1" applyAlignment="1">
      <alignment horizontal="left"/>
    </xf>
    <xf numFmtId="0" fontId="25" fillId="0" borderId="10" xfId="0" applyFont="1" applyBorder="1" applyAlignment="1">
      <alignment horizontal="center"/>
    </xf>
    <xf numFmtId="1" fontId="25" fillId="0" borderId="10" xfId="0" applyNumberFormat="1" applyFont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25" fillId="0" borderId="13" xfId="0" applyFont="1" applyBorder="1" applyAlignment="1">
      <alignment horizontal="center"/>
    </xf>
    <xf numFmtId="16" fontId="25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173" fontId="25" fillId="0" borderId="10" xfId="0" applyNumberFormat="1" applyFont="1" applyBorder="1" applyAlignment="1">
      <alignment/>
    </xf>
    <xf numFmtId="1" fontId="25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1" fontId="25" fillId="33" borderId="10" xfId="0" applyNumberFormat="1" applyFont="1" applyFill="1" applyBorder="1" applyAlignment="1">
      <alignment/>
    </xf>
    <xf numFmtId="1" fontId="26" fillId="0" borderId="13" xfId="0" applyNumberFormat="1" applyFont="1" applyBorder="1" applyAlignment="1">
      <alignment/>
    </xf>
    <xf numFmtId="173" fontId="25" fillId="0" borderId="10" xfId="0" applyNumberFormat="1" applyFont="1" applyFill="1" applyBorder="1" applyAlignment="1">
      <alignment/>
    </xf>
    <xf numFmtId="0" fontId="26" fillId="34" borderId="10" xfId="0" applyFont="1" applyFill="1" applyBorder="1" applyAlignment="1">
      <alignment/>
    </xf>
    <xf numFmtId="173" fontId="26" fillId="32" borderId="10" xfId="0" applyNumberFormat="1" applyFont="1" applyFill="1" applyBorder="1" applyAlignment="1">
      <alignment/>
    </xf>
    <xf numFmtId="1" fontId="26" fillId="32" borderId="10" xfId="0" applyNumberFormat="1" applyFont="1" applyFill="1" applyBorder="1" applyAlignment="1">
      <alignment/>
    </xf>
    <xf numFmtId="0" fontId="27" fillId="0" borderId="0" xfId="0" applyFont="1" applyAlignment="1">
      <alignment/>
    </xf>
    <xf numFmtId="1" fontId="21" fillId="0" borderId="0" xfId="0" applyNumberFormat="1" applyFont="1" applyAlignment="1">
      <alignment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10" xfId="0" applyFont="1" applyFill="1" applyBorder="1" applyAlignment="1">
      <alignment wrapText="1"/>
    </xf>
    <xf numFmtId="0" fontId="23" fillId="0" borderId="0" xfId="0" applyFont="1" applyBorder="1" applyAlignment="1">
      <alignment/>
    </xf>
    <xf numFmtId="0" fontId="23" fillId="0" borderId="13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4" fillId="0" borderId="0" xfId="0" applyFont="1" applyBorder="1" applyAlignment="1">
      <alignment/>
    </xf>
    <xf numFmtId="0" fontId="23" fillId="32" borderId="0" xfId="0" applyFont="1" applyFill="1" applyAlignment="1">
      <alignment/>
    </xf>
    <xf numFmtId="0" fontId="24" fillId="32" borderId="0" xfId="0" applyFont="1" applyFill="1" applyAlignment="1">
      <alignment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PageLayoutView="0" workbookViewId="0" topLeftCell="A1">
      <selection activeCell="F1" sqref="F1:H5"/>
    </sheetView>
  </sheetViews>
  <sheetFormatPr defaultColWidth="9.140625" defaultRowHeight="15"/>
  <cols>
    <col min="1" max="1" width="4.421875" style="0" customWidth="1"/>
    <col min="2" max="2" width="27.8515625" style="0" customWidth="1"/>
    <col min="3" max="3" width="10.421875" style="0" customWidth="1"/>
    <col min="4" max="4" width="12.421875" style="0" customWidth="1"/>
    <col min="5" max="5" width="12.140625" style="0" customWidth="1"/>
    <col min="6" max="6" width="13.8515625" style="0" customWidth="1"/>
    <col min="7" max="7" width="12.28125" style="0" customWidth="1"/>
    <col min="8" max="8" width="10.8515625" style="0" customWidth="1"/>
    <col min="10" max="10" width="9.57421875" style="0" bestFit="1" customWidth="1"/>
  </cols>
  <sheetData>
    <row r="1" spans="1:10" ht="15.75">
      <c r="A1" s="11"/>
      <c r="B1" s="11"/>
      <c r="C1" s="11"/>
      <c r="D1" s="11"/>
      <c r="E1" s="11"/>
      <c r="F1" s="11" t="s">
        <v>86</v>
      </c>
      <c r="G1" s="11"/>
      <c r="H1" s="11"/>
      <c r="I1" s="11"/>
      <c r="J1" s="11"/>
    </row>
    <row r="2" spans="1:10" ht="15.75">
      <c r="A2" s="11"/>
      <c r="B2" s="11"/>
      <c r="C2" s="11"/>
      <c r="D2" s="11"/>
      <c r="E2" s="11"/>
      <c r="F2" s="11" t="s">
        <v>87</v>
      </c>
      <c r="G2" s="11"/>
      <c r="H2" s="11"/>
      <c r="I2" s="11"/>
      <c r="J2" s="11"/>
    </row>
    <row r="3" spans="1:10" ht="15.75">
      <c r="A3" s="11"/>
      <c r="B3" s="11"/>
      <c r="C3" s="11"/>
      <c r="D3" s="11"/>
      <c r="E3" s="11"/>
      <c r="F3" s="11" t="s">
        <v>88</v>
      </c>
      <c r="G3" s="11"/>
      <c r="H3" s="11"/>
      <c r="I3" s="11"/>
      <c r="J3" s="11"/>
    </row>
    <row r="4" spans="1:10" ht="15.75">
      <c r="A4" s="11"/>
      <c r="B4" s="11"/>
      <c r="C4" s="11"/>
      <c r="D4" s="11"/>
      <c r="E4" s="11"/>
      <c r="F4" s="11" t="s">
        <v>89</v>
      </c>
      <c r="G4" s="11"/>
      <c r="H4" s="11"/>
      <c r="I4" s="11"/>
      <c r="J4" s="11"/>
    </row>
    <row r="5" spans="1:10" ht="15.7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4.25" customHeight="1">
      <c r="A6" s="11"/>
      <c r="B6" s="12" t="s">
        <v>52</v>
      </c>
      <c r="C6" s="12"/>
      <c r="D6" s="12"/>
      <c r="E6" s="11"/>
      <c r="F6" s="11"/>
      <c r="G6" s="11"/>
      <c r="H6" s="11"/>
      <c r="I6" s="11"/>
      <c r="J6" s="11"/>
    </row>
    <row r="7" spans="1:10" ht="14.25" customHeight="1">
      <c r="A7" s="11"/>
      <c r="B7" s="12" t="s">
        <v>73</v>
      </c>
      <c r="C7" s="12"/>
      <c r="D7" s="12"/>
      <c r="E7" s="11"/>
      <c r="F7" s="11"/>
      <c r="G7" s="11"/>
      <c r="H7" s="11"/>
      <c r="I7" s="11"/>
      <c r="J7" s="11"/>
    </row>
    <row r="8" spans="1:10" ht="15.75">
      <c r="A8" s="11"/>
      <c r="B8" s="12" t="s">
        <v>78</v>
      </c>
      <c r="C8" s="12"/>
      <c r="D8" s="12"/>
      <c r="E8" s="11"/>
      <c r="F8" s="11"/>
      <c r="G8" s="11"/>
      <c r="H8" s="11"/>
      <c r="I8" s="11"/>
      <c r="J8" s="11"/>
    </row>
    <row r="9" spans="1:10" ht="15.75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82.5" customHeight="1">
      <c r="A10" s="13" t="s">
        <v>21</v>
      </c>
      <c r="B10" s="14" t="s">
        <v>20</v>
      </c>
      <c r="C10" s="14" t="s">
        <v>77</v>
      </c>
      <c r="D10" s="14" t="s">
        <v>74</v>
      </c>
      <c r="E10" s="14" t="s">
        <v>64</v>
      </c>
      <c r="F10" s="14" t="s">
        <v>62</v>
      </c>
      <c r="G10" s="15" t="s">
        <v>76</v>
      </c>
      <c r="H10" s="16" t="s">
        <v>63</v>
      </c>
      <c r="I10" s="11"/>
      <c r="J10" s="11"/>
    </row>
    <row r="11" spans="1:10" ht="13.5" customHeight="1">
      <c r="A11" s="13">
        <v>1</v>
      </c>
      <c r="B11" s="13">
        <v>2</v>
      </c>
      <c r="C11" s="13">
        <v>3</v>
      </c>
      <c r="D11" s="13">
        <v>4</v>
      </c>
      <c r="E11" s="17">
        <v>5</v>
      </c>
      <c r="F11" s="13">
        <v>6</v>
      </c>
      <c r="G11" s="15">
        <v>7</v>
      </c>
      <c r="H11" s="16">
        <v>8</v>
      </c>
      <c r="I11" s="11"/>
      <c r="J11" s="11"/>
    </row>
    <row r="12" spans="1:10" ht="15.75">
      <c r="A12" s="18"/>
      <c r="B12" s="19" t="s">
        <v>22</v>
      </c>
      <c r="C12" s="19"/>
      <c r="D12" s="19"/>
      <c r="E12" s="18"/>
      <c r="F12" s="18"/>
      <c r="G12" s="18"/>
      <c r="H12" s="20"/>
      <c r="I12" s="11"/>
      <c r="J12" s="11"/>
    </row>
    <row r="13" spans="1:10" ht="15.75">
      <c r="A13" s="21" t="s">
        <v>14</v>
      </c>
      <c r="B13" s="18" t="s">
        <v>0</v>
      </c>
      <c r="C13" s="18">
        <v>248</v>
      </c>
      <c r="D13" s="22">
        <v>313</v>
      </c>
      <c r="E13" s="18">
        <v>102741</v>
      </c>
      <c r="F13" s="23">
        <f>G13-E13</f>
        <v>24237</v>
      </c>
      <c r="G13" s="19">
        <v>126978</v>
      </c>
      <c r="H13" s="24">
        <f>G13/4/1.2359</f>
        <v>25685.3305283599</v>
      </c>
      <c r="I13" s="11"/>
      <c r="J13" s="11"/>
    </row>
    <row r="14" spans="1:10" ht="15.75">
      <c r="A14" s="21" t="s">
        <v>15</v>
      </c>
      <c r="B14" s="18" t="s">
        <v>1</v>
      </c>
      <c r="C14" s="18">
        <v>698</v>
      </c>
      <c r="D14" s="22">
        <v>669</v>
      </c>
      <c r="E14" s="18">
        <v>214852</v>
      </c>
      <c r="F14" s="23">
        <f aca="true" t="shared" si="0" ref="F14:F43">G14-E14</f>
        <v>50684</v>
      </c>
      <c r="G14" s="19">
        <v>265536</v>
      </c>
      <c r="H14" s="24">
        <f aca="true" t="shared" si="1" ref="H14:H45">G14/4/1.2359</f>
        <v>53713.08358281414</v>
      </c>
      <c r="I14" s="11"/>
      <c r="J14" s="11"/>
    </row>
    <row r="15" spans="1:10" ht="15.75">
      <c r="A15" s="21" t="s">
        <v>16</v>
      </c>
      <c r="B15" s="18" t="s">
        <v>24</v>
      </c>
      <c r="C15" s="18">
        <v>363</v>
      </c>
      <c r="D15" s="22">
        <v>356</v>
      </c>
      <c r="E15" s="18">
        <v>112277</v>
      </c>
      <c r="F15" s="23">
        <f t="shared" si="0"/>
        <v>26486</v>
      </c>
      <c r="G15" s="19">
        <v>138763</v>
      </c>
      <c r="H15" s="24">
        <f t="shared" si="1"/>
        <v>28069.220810745206</v>
      </c>
      <c r="I15" s="11"/>
      <c r="J15" s="11"/>
    </row>
    <row r="16" spans="1:10" ht="31.5">
      <c r="A16" s="21" t="s">
        <v>17</v>
      </c>
      <c r="B16" s="13" t="s">
        <v>23</v>
      </c>
      <c r="C16" s="13">
        <v>96</v>
      </c>
      <c r="D16" s="22">
        <v>91</v>
      </c>
      <c r="E16" s="18">
        <v>22000</v>
      </c>
      <c r="F16" s="23">
        <f t="shared" si="0"/>
        <v>5190</v>
      </c>
      <c r="G16" s="19">
        <v>27190</v>
      </c>
      <c r="H16" s="24">
        <f t="shared" si="1"/>
        <v>5500.040456347601</v>
      </c>
      <c r="I16" s="11"/>
      <c r="J16" s="11"/>
    </row>
    <row r="17" spans="1:10" ht="15.75">
      <c r="A17" s="21"/>
      <c r="B17" s="13"/>
      <c r="C17" s="13"/>
      <c r="D17" s="22"/>
      <c r="E17" s="18"/>
      <c r="F17" s="23"/>
      <c r="G17" s="19"/>
      <c r="H17" s="24"/>
      <c r="I17" s="11"/>
      <c r="J17" s="11"/>
    </row>
    <row r="18" spans="1:10" ht="15.75">
      <c r="A18" s="21"/>
      <c r="B18" s="19" t="s">
        <v>25</v>
      </c>
      <c r="C18" s="18"/>
      <c r="D18" s="22"/>
      <c r="E18" s="18"/>
      <c r="F18" s="23"/>
      <c r="G18" s="19"/>
      <c r="H18" s="24"/>
      <c r="I18" s="11"/>
      <c r="J18" s="11"/>
    </row>
    <row r="19" spans="1:10" ht="15.75">
      <c r="A19" s="21" t="s">
        <v>18</v>
      </c>
      <c r="B19" s="18" t="s">
        <v>51</v>
      </c>
      <c r="C19" s="18">
        <v>177</v>
      </c>
      <c r="D19" s="22">
        <v>172</v>
      </c>
      <c r="E19" s="18">
        <v>56192</v>
      </c>
      <c r="F19" s="23">
        <f t="shared" si="0"/>
        <v>13256</v>
      </c>
      <c r="G19" s="19">
        <v>69448</v>
      </c>
      <c r="H19" s="24">
        <f t="shared" si="1"/>
        <v>14048.062140949914</v>
      </c>
      <c r="I19" s="11"/>
      <c r="J19" s="11"/>
    </row>
    <row r="20" spans="1:10" ht="15.75">
      <c r="A20" s="21"/>
      <c r="B20" s="19" t="s">
        <v>27</v>
      </c>
      <c r="C20" s="18"/>
      <c r="D20" s="22"/>
      <c r="E20" s="18"/>
      <c r="F20" s="23"/>
      <c r="G20" s="19"/>
      <c r="H20" s="24"/>
      <c r="I20" s="11"/>
      <c r="J20" s="11"/>
    </row>
    <row r="21" spans="1:10" ht="15.75">
      <c r="A21" s="21" t="s">
        <v>38</v>
      </c>
      <c r="B21" s="18" t="s">
        <v>2</v>
      </c>
      <c r="C21" s="18">
        <v>85</v>
      </c>
      <c r="D21" s="22">
        <v>87</v>
      </c>
      <c r="E21" s="18">
        <v>29932</v>
      </c>
      <c r="F21" s="23">
        <f t="shared" si="0"/>
        <v>7061</v>
      </c>
      <c r="G21" s="19">
        <v>36993</v>
      </c>
      <c r="H21" s="24">
        <f t="shared" si="1"/>
        <v>7483.008334007606</v>
      </c>
      <c r="I21" s="11"/>
      <c r="J21" s="11"/>
    </row>
    <row r="22" spans="1:10" ht="15.75">
      <c r="A22" s="21"/>
      <c r="B22" s="19" t="s">
        <v>28</v>
      </c>
      <c r="C22" s="18"/>
      <c r="D22" s="22"/>
      <c r="E22" s="18"/>
      <c r="F22" s="23"/>
      <c r="G22" s="19"/>
      <c r="H22" s="24"/>
      <c r="I22" s="11"/>
      <c r="J22" s="11"/>
    </row>
    <row r="23" spans="1:10" ht="15.75">
      <c r="A23" s="21" t="s">
        <v>39</v>
      </c>
      <c r="B23" s="18" t="s">
        <v>3</v>
      </c>
      <c r="C23" s="18">
        <v>95</v>
      </c>
      <c r="D23" s="22">
        <v>96</v>
      </c>
      <c r="E23" s="18">
        <v>33028</v>
      </c>
      <c r="F23" s="23">
        <f t="shared" si="0"/>
        <v>7791</v>
      </c>
      <c r="G23" s="19">
        <v>40819</v>
      </c>
      <c r="H23" s="24">
        <f t="shared" si="1"/>
        <v>8256.938263613562</v>
      </c>
      <c r="I23" s="11"/>
      <c r="J23" s="11"/>
    </row>
    <row r="24" spans="1:10" ht="15.75">
      <c r="A24" s="21"/>
      <c r="B24" s="19" t="s">
        <v>29</v>
      </c>
      <c r="C24" s="18"/>
      <c r="D24" s="22"/>
      <c r="E24" s="18"/>
      <c r="F24" s="23"/>
      <c r="G24" s="19"/>
      <c r="H24" s="24"/>
      <c r="I24" s="11"/>
      <c r="J24" s="11"/>
    </row>
    <row r="25" spans="1:10" ht="15.75">
      <c r="A25" s="21" t="s">
        <v>40</v>
      </c>
      <c r="B25" s="18" t="s">
        <v>4</v>
      </c>
      <c r="C25" s="18">
        <v>51</v>
      </c>
      <c r="D25" s="22">
        <v>51</v>
      </c>
      <c r="E25" s="18">
        <v>17544</v>
      </c>
      <c r="F25" s="23">
        <f t="shared" si="0"/>
        <v>4139</v>
      </c>
      <c r="G25" s="19">
        <v>21683</v>
      </c>
      <c r="H25" s="24">
        <f t="shared" si="1"/>
        <v>4386.074925155757</v>
      </c>
      <c r="I25" s="11"/>
      <c r="J25" s="11"/>
    </row>
    <row r="26" spans="1:10" ht="15.75">
      <c r="A26" s="21"/>
      <c r="B26" s="19" t="s">
        <v>30</v>
      </c>
      <c r="C26" s="18"/>
      <c r="D26" s="22"/>
      <c r="E26" s="18"/>
      <c r="F26" s="23"/>
      <c r="G26" s="19"/>
      <c r="H26" s="24"/>
      <c r="I26" s="11"/>
      <c r="J26" s="11"/>
    </row>
    <row r="27" spans="1:10" ht="15.75">
      <c r="A27" s="21" t="s">
        <v>41</v>
      </c>
      <c r="B27" s="18" t="s">
        <v>5</v>
      </c>
      <c r="C27" s="18">
        <v>87</v>
      </c>
      <c r="D27" s="22">
        <v>94</v>
      </c>
      <c r="E27" s="18">
        <v>32340</v>
      </c>
      <c r="F27" s="23">
        <f t="shared" si="0"/>
        <v>7629</v>
      </c>
      <c r="G27" s="19">
        <v>39969</v>
      </c>
      <c r="H27" s="24">
        <f t="shared" si="1"/>
        <v>8084.998786309572</v>
      </c>
      <c r="I27" s="11"/>
      <c r="J27" s="11"/>
    </row>
    <row r="28" spans="1:10" ht="15.75">
      <c r="A28" s="21"/>
      <c r="B28" s="19" t="s">
        <v>31</v>
      </c>
      <c r="C28" s="18"/>
      <c r="D28" s="22"/>
      <c r="E28" s="18"/>
      <c r="F28" s="23"/>
      <c r="G28" s="19"/>
      <c r="H28" s="24"/>
      <c r="I28" s="11"/>
      <c r="J28" s="11"/>
    </row>
    <row r="29" spans="1:10" ht="15.75">
      <c r="A29" s="21" t="s">
        <v>42</v>
      </c>
      <c r="B29" s="18" t="s">
        <v>6</v>
      </c>
      <c r="C29" s="18">
        <v>134</v>
      </c>
      <c r="D29" s="22">
        <v>132</v>
      </c>
      <c r="E29" s="18">
        <v>45412</v>
      </c>
      <c r="F29" s="23">
        <f t="shared" si="0"/>
        <v>10713</v>
      </c>
      <c r="G29" s="19">
        <v>56125</v>
      </c>
      <c r="H29" s="24">
        <f t="shared" si="1"/>
        <v>11353.06254551339</v>
      </c>
      <c r="I29" s="11"/>
      <c r="J29" s="11"/>
    </row>
    <row r="30" spans="1:10" ht="15.75">
      <c r="A30" s="21"/>
      <c r="B30" s="19" t="s">
        <v>26</v>
      </c>
      <c r="C30" s="18"/>
      <c r="D30" s="22"/>
      <c r="E30" s="18"/>
      <c r="F30" s="23"/>
      <c r="G30" s="19"/>
      <c r="H30" s="24"/>
      <c r="I30" s="11"/>
      <c r="J30" s="11"/>
    </row>
    <row r="31" spans="1:10" ht="15.75">
      <c r="A31" s="21" t="s">
        <v>43</v>
      </c>
      <c r="B31" s="18" t="s">
        <v>7</v>
      </c>
      <c r="C31" s="18">
        <v>73</v>
      </c>
      <c r="D31" s="22">
        <v>76</v>
      </c>
      <c r="E31" s="18">
        <v>26196</v>
      </c>
      <c r="F31" s="23">
        <f t="shared" si="0"/>
        <v>6180</v>
      </c>
      <c r="G31" s="19">
        <v>32376</v>
      </c>
      <c r="H31" s="24">
        <f t="shared" si="1"/>
        <v>6549.073549639938</v>
      </c>
      <c r="I31" s="11"/>
      <c r="J31" s="11"/>
    </row>
    <row r="32" spans="1:10" ht="15.75">
      <c r="A32" s="21"/>
      <c r="B32" s="19" t="s">
        <v>32</v>
      </c>
      <c r="C32" s="18"/>
      <c r="D32" s="22"/>
      <c r="E32" s="18"/>
      <c r="F32" s="23"/>
      <c r="G32" s="19"/>
      <c r="H32" s="24"/>
      <c r="I32" s="11"/>
      <c r="J32" s="11"/>
    </row>
    <row r="33" spans="1:10" ht="15.75">
      <c r="A33" s="21" t="s">
        <v>44</v>
      </c>
      <c r="B33" s="18" t="s">
        <v>8</v>
      </c>
      <c r="C33" s="18">
        <v>55</v>
      </c>
      <c r="D33" s="22">
        <v>62</v>
      </c>
      <c r="E33" s="18">
        <v>21380</v>
      </c>
      <c r="F33" s="23">
        <f t="shared" si="0"/>
        <v>5044</v>
      </c>
      <c r="G33" s="19">
        <v>26424</v>
      </c>
      <c r="H33" s="24">
        <f t="shared" si="1"/>
        <v>5345.092645036006</v>
      </c>
      <c r="I33" s="11"/>
      <c r="J33" s="11"/>
    </row>
    <row r="34" spans="1:10" ht="15.75">
      <c r="A34" s="21"/>
      <c r="B34" s="19" t="s">
        <v>33</v>
      </c>
      <c r="C34" s="18"/>
      <c r="D34" s="22"/>
      <c r="E34" s="18"/>
      <c r="F34" s="23"/>
      <c r="G34" s="19"/>
      <c r="H34" s="24"/>
      <c r="I34" s="11"/>
      <c r="J34" s="11"/>
    </row>
    <row r="35" spans="1:10" ht="15.75">
      <c r="A35" s="21" t="s">
        <v>45</v>
      </c>
      <c r="B35" s="18" t="s">
        <v>9</v>
      </c>
      <c r="C35" s="18">
        <v>78</v>
      </c>
      <c r="D35" s="22">
        <v>87</v>
      </c>
      <c r="E35" s="18">
        <v>29932</v>
      </c>
      <c r="F35" s="23">
        <f t="shared" si="0"/>
        <v>7061</v>
      </c>
      <c r="G35" s="19">
        <v>36993</v>
      </c>
      <c r="H35" s="24">
        <f t="shared" si="1"/>
        <v>7483.008334007606</v>
      </c>
      <c r="I35" s="11"/>
      <c r="J35" s="11"/>
    </row>
    <row r="36" spans="1:10" ht="15.75">
      <c r="A36" s="21"/>
      <c r="B36" s="19" t="s">
        <v>34</v>
      </c>
      <c r="C36" s="18"/>
      <c r="D36" s="22"/>
      <c r="E36" s="18"/>
      <c r="F36" s="23"/>
      <c r="G36" s="19"/>
      <c r="H36" s="24"/>
      <c r="I36" s="11"/>
      <c r="J36" s="11"/>
    </row>
    <row r="37" spans="1:10" ht="15.75">
      <c r="A37" s="21" t="s">
        <v>46</v>
      </c>
      <c r="B37" s="18" t="s">
        <v>10</v>
      </c>
      <c r="C37" s="18">
        <v>35</v>
      </c>
      <c r="D37" s="22">
        <v>35</v>
      </c>
      <c r="E37" s="18">
        <v>12044</v>
      </c>
      <c r="F37" s="23">
        <f t="shared" si="0"/>
        <v>2841</v>
      </c>
      <c r="G37" s="19">
        <v>14885</v>
      </c>
      <c r="H37" s="24">
        <f t="shared" si="1"/>
        <v>3010.9636701998543</v>
      </c>
      <c r="I37" s="11"/>
      <c r="J37" s="11"/>
    </row>
    <row r="38" spans="1:10" ht="15.75">
      <c r="A38" s="21"/>
      <c r="B38" s="19" t="s">
        <v>35</v>
      </c>
      <c r="C38" s="18"/>
      <c r="D38" s="22"/>
      <c r="E38" s="18"/>
      <c r="F38" s="23"/>
      <c r="G38" s="19"/>
      <c r="H38" s="24"/>
      <c r="I38" s="11"/>
      <c r="J38" s="11"/>
    </row>
    <row r="39" spans="1:10" ht="15.75">
      <c r="A39" s="21" t="s">
        <v>47</v>
      </c>
      <c r="B39" s="18" t="s">
        <v>11</v>
      </c>
      <c r="C39" s="18">
        <v>39</v>
      </c>
      <c r="D39" s="22">
        <v>39</v>
      </c>
      <c r="E39" s="18">
        <v>13416</v>
      </c>
      <c r="F39" s="23">
        <f t="shared" si="0"/>
        <v>3165</v>
      </c>
      <c r="G39" s="19">
        <v>16581</v>
      </c>
      <c r="H39" s="24">
        <f t="shared" si="1"/>
        <v>3354.0334978558135</v>
      </c>
      <c r="I39" s="11"/>
      <c r="J39" s="11"/>
    </row>
    <row r="40" spans="1:10" ht="15.75">
      <c r="A40" s="21"/>
      <c r="B40" s="19" t="s">
        <v>36</v>
      </c>
      <c r="C40" s="18"/>
      <c r="D40" s="22"/>
      <c r="E40" s="18"/>
      <c r="F40" s="23"/>
      <c r="G40" s="19"/>
      <c r="H40" s="24"/>
      <c r="I40" s="11"/>
      <c r="J40" s="11"/>
    </row>
    <row r="41" spans="1:10" ht="15.75">
      <c r="A41" s="21" t="s">
        <v>48</v>
      </c>
      <c r="B41" s="18" t="s">
        <v>12</v>
      </c>
      <c r="C41" s="18">
        <v>97</v>
      </c>
      <c r="D41" s="22">
        <v>102</v>
      </c>
      <c r="E41" s="18">
        <v>35092</v>
      </c>
      <c r="F41" s="23">
        <f t="shared" si="0"/>
        <v>8278</v>
      </c>
      <c r="G41" s="19">
        <v>43370</v>
      </c>
      <c r="H41" s="24">
        <f t="shared" si="1"/>
        <v>8772.958977263532</v>
      </c>
      <c r="I41" s="11"/>
      <c r="J41" s="11"/>
    </row>
    <row r="42" spans="1:10" ht="15.75">
      <c r="A42" s="21"/>
      <c r="B42" s="19" t="s">
        <v>37</v>
      </c>
      <c r="C42" s="18"/>
      <c r="D42" s="22"/>
      <c r="E42" s="18"/>
      <c r="F42" s="23"/>
      <c r="G42" s="19"/>
      <c r="H42" s="24"/>
      <c r="I42" s="11"/>
      <c r="J42" s="11"/>
    </row>
    <row r="43" spans="1:10" ht="15.75">
      <c r="A43" s="21" t="s">
        <v>49</v>
      </c>
      <c r="B43" s="18" t="s">
        <v>13</v>
      </c>
      <c r="C43" s="18">
        <v>48</v>
      </c>
      <c r="D43" s="22">
        <v>51</v>
      </c>
      <c r="E43" s="18">
        <v>17544</v>
      </c>
      <c r="F43" s="23">
        <f t="shared" si="0"/>
        <v>4139</v>
      </c>
      <c r="G43" s="19">
        <v>21683</v>
      </c>
      <c r="H43" s="24">
        <f t="shared" si="1"/>
        <v>4386.074925155757</v>
      </c>
      <c r="I43" s="11"/>
      <c r="J43" s="11"/>
    </row>
    <row r="44" spans="1:10" ht="15.75">
      <c r="A44" s="21"/>
      <c r="B44" s="18"/>
      <c r="C44" s="18"/>
      <c r="D44" s="22"/>
      <c r="E44" s="18"/>
      <c r="F44" s="23"/>
      <c r="G44" s="19"/>
      <c r="H44" s="24">
        <f t="shared" si="1"/>
        <v>0</v>
      </c>
      <c r="I44" s="11"/>
      <c r="J44" s="11"/>
    </row>
    <row r="45" spans="1:10" s="1" customFormat="1" ht="15.75">
      <c r="A45" s="19"/>
      <c r="B45" s="25" t="s">
        <v>19</v>
      </c>
      <c r="C45" s="26">
        <f>SUM(C13:C43)</f>
        <v>2459</v>
      </c>
      <c r="D45" s="26">
        <f>SUM(D13:D43)</f>
        <v>2513</v>
      </c>
      <c r="E45" s="26">
        <f>SUM(E13:E43)</f>
        <v>821922</v>
      </c>
      <c r="F45" s="26">
        <f>SUM(F13:F43)</f>
        <v>193894</v>
      </c>
      <c r="G45" s="26">
        <f>SUM(G13:G43)</f>
        <v>1015816</v>
      </c>
      <c r="H45" s="24">
        <f t="shared" si="1"/>
        <v>205481.02597297516</v>
      </c>
      <c r="I45" s="12"/>
      <c r="J45" s="11"/>
    </row>
    <row r="46" spans="1:10" ht="15.75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5.75">
      <c r="A47" s="11"/>
      <c r="B47" s="11" t="s">
        <v>90</v>
      </c>
      <c r="C47" s="11"/>
      <c r="D47" s="11"/>
      <c r="E47" s="11"/>
      <c r="F47" s="11"/>
      <c r="G47" s="11" t="s">
        <v>91</v>
      </c>
      <c r="H47" s="11"/>
      <c r="I47" s="11"/>
      <c r="J47" s="11"/>
    </row>
    <row r="48" spans="1:10" ht="15.7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5.75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5.75">
      <c r="A50" s="11"/>
      <c r="B50" s="11"/>
      <c r="C50" s="11"/>
      <c r="D50" s="11"/>
      <c r="E50" s="11"/>
      <c r="F50" s="11"/>
      <c r="G50" s="11"/>
      <c r="H50" s="11"/>
      <c r="I50" s="11"/>
      <c r="J50" s="11"/>
    </row>
  </sheetData>
  <sheetProtection/>
  <printOptions/>
  <pageMargins left="1.1811023622047245" right="0.7086614173228347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PageLayoutView="0" workbookViewId="0" topLeftCell="A1">
      <selection activeCell="L1" sqref="L1:O4"/>
    </sheetView>
  </sheetViews>
  <sheetFormatPr defaultColWidth="9.140625" defaultRowHeight="15"/>
  <cols>
    <col min="1" max="1" width="3.7109375" style="0" customWidth="1"/>
    <col min="2" max="2" width="27.7109375" style="0" customWidth="1"/>
    <col min="3" max="3" width="10.421875" style="0" customWidth="1"/>
    <col min="4" max="4" width="10.57421875" style="0" customWidth="1"/>
    <col min="5" max="5" width="9.140625" style="5" customWidth="1"/>
    <col min="6" max="6" width="10.421875" style="0" customWidth="1"/>
    <col min="7" max="17" width="9.140625" style="0" customWidth="1"/>
  </cols>
  <sheetData>
    <row r="1" spans="12:14" ht="15.75">
      <c r="L1" s="11" t="s">
        <v>86</v>
      </c>
      <c r="M1" s="11"/>
      <c r="N1" s="11"/>
    </row>
    <row r="2" spans="12:14" ht="15.75">
      <c r="L2" s="11" t="s">
        <v>87</v>
      </c>
      <c r="M2" s="11"/>
      <c r="N2" s="11"/>
    </row>
    <row r="3" spans="12:14" ht="15.75">
      <c r="L3" s="11" t="s">
        <v>88</v>
      </c>
      <c r="M3" s="11"/>
      <c r="N3" s="11"/>
    </row>
    <row r="4" spans="1:17" ht="15.75">
      <c r="A4" s="7"/>
      <c r="B4" s="8" t="s">
        <v>52</v>
      </c>
      <c r="C4" s="8"/>
      <c r="D4" s="8"/>
      <c r="E4" s="67"/>
      <c r="F4" s="8"/>
      <c r="G4" s="7"/>
      <c r="H4" s="7"/>
      <c r="I4" s="7"/>
      <c r="J4" s="7"/>
      <c r="K4" s="7"/>
      <c r="L4" s="11" t="s">
        <v>89</v>
      </c>
      <c r="M4" s="11"/>
      <c r="N4" s="11"/>
      <c r="O4" s="7"/>
      <c r="P4" s="7"/>
      <c r="Q4" s="7"/>
    </row>
    <row r="5" spans="1:17" ht="15.75">
      <c r="A5" s="7"/>
      <c r="B5" s="8" t="s">
        <v>92</v>
      </c>
      <c r="C5" s="8"/>
      <c r="D5" s="8"/>
      <c r="E5" s="67"/>
      <c r="F5" s="8"/>
      <c r="G5" s="7"/>
      <c r="H5" s="7"/>
      <c r="I5" s="7"/>
      <c r="J5" s="7"/>
      <c r="K5" s="7"/>
      <c r="L5" s="11"/>
      <c r="M5" s="11"/>
      <c r="N5" s="11"/>
      <c r="O5" s="7"/>
      <c r="P5" s="7"/>
      <c r="Q5" s="7"/>
    </row>
    <row r="6" spans="1:17" ht="15">
      <c r="A6" s="7"/>
      <c r="B6" s="8" t="s">
        <v>75</v>
      </c>
      <c r="C6" s="8"/>
      <c r="D6" s="8"/>
      <c r="E6" s="67"/>
      <c r="F6" s="8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5">
      <c r="A7" s="7"/>
      <c r="B7" s="7"/>
      <c r="C7" s="7"/>
      <c r="D7" s="7"/>
      <c r="E7" s="28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ht="38.25" customHeight="1">
      <c r="A8" s="29" t="s">
        <v>50</v>
      </c>
      <c r="B8" s="30" t="s">
        <v>20</v>
      </c>
      <c r="C8" s="31" t="s">
        <v>53</v>
      </c>
      <c r="D8" s="32"/>
      <c r="E8" s="33"/>
      <c r="F8" s="32"/>
      <c r="G8" s="34"/>
      <c r="H8" s="31" t="s">
        <v>54</v>
      </c>
      <c r="I8" s="32"/>
      <c r="J8" s="32"/>
      <c r="K8" s="32"/>
      <c r="L8" s="34"/>
      <c r="M8" s="35" t="s">
        <v>55</v>
      </c>
      <c r="N8" s="36"/>
      <c r="O8" s="36"/>
      <c r="P8" s="36"/>
      <c r="Q8" s="37"/>
    </row>
    <row r="9" spans="1:17" ht="76.5" customHeight="1">
      <c r="A9" s="38"/>
      <c r="B9" s="39"/>
      <c r="C9" s="40" t="s">
        <v>56</v>
      </c>
      <c r="D9" s="41" t="s">
        <v>84</v>
      </c>
      <c r="E9" s="42" t="s">
        <v>62</v>
      </c>
      <c r="F9" s="43" t="s">
        <v>79</v>
      </c>
      <c r="G9" s="44" t="s">
        <v>71</v>
      </c>
      <c r="H9" s="40" t="s">
        <v>57</v>
      </c>
      <c r="I9" s="41" t="s">
        <v>64</v>
      </c>
      <c r="J9" s="40" t="s">
        <v>62</v>
      </c>
      <c r="K9" s="43" t="s">
        <v>80</v>
      </c>
      <c r="L9" s="44" t="s">
        <v>71</v>
      </c>
      <c r="M9" s="40" t="s">
        <v>58</v>
      </c>
      <c r="N9" s="41" t="s">
        <v>64</v>
      </c>
      <c r="O9" s="40" t="s">
        <v>62</v>
      </c>
      <c r="P9" s="45" t="s">
        <v>81</v>
      </c>
      <c r="Q9" s="44" t="s">
        <v>71</v>
      </c>
    </row>
    <row r="10" spans="1:17" s="2" customFormat="1" ht="12.75" customHeight="1">
      <c r="A10" s="46">
        <v>1</v>
      </c>
      <c r="B10" s="46">
        <v>2</v>
      </c>
      <c r="C10" s="46">
        <v>3</v>
      </c>
      <c r="D10" s="46">
        <v>4</v>
      </c>
      <c r="E10" s="47">
        <v>5</v>
      </c>
      <c r="F10" s="46">
        <v>6</v>
      </c>
      <c r="G10" s="48">
        <v>7</v>
      </c>
      <c r="H10" s="46">
        <v>8</v>
      </c>
      <c r="I10" s="46">
        <v>9</v>
      </c>
      <c r="J10" s="46">
        <v>10</v>
      </c>
      <c r="K10" s="46">
        <v>11</v>
      </c>
      <c r="L10" s="48">
        <v>12</v>
      </c>
      <c r="M10" s="46">
        <v>13</v>
      </c>
      <c r="N10" s="46">
        <v>14</v>
      </c>
      <c r="O10" s="46">
        <v>15</v>
      </c>
      <c r="P10" s="49">
        <v>16</v>
      </c>
      <c r="Q10" s="48">
        <v>17</v>
      </c>
    </row>
    <row r="11" spans="1:17" s="3" customFormat="1" ht="15">
      <c r="A11" s="50"/>
      <c r="B11" s="50"/>
      <c r="C11" s="51"/>
      <c r="D11" s="51"/>
      <c r="E11" s="52"/>
      <c r="F11" s="51"/>
      <c r="G11" s="53"/>
      <c r="H11" s="51"/>
      <c r="I11" s="51"/>
      <c r="J11" s="51"/>
      <c r="K11" s="51"/>
      <c r="L11" s="53"/>
      <c r="M11" s="51"/>
      <c r="N11" s="51"/>
      <c r="O11" s="51"/>
      <c r="P11" s="54"/>
      <c r="Q11" s="53"/>
    </row>
    <row r="12" spans="1:17" s="3" customFormat="1" ht="15">
      <c r="A12" s="50"/>
      <c r="B12" s="9" t="s">
        <v>22</v>
      </c>
      <c r="C12" s="51"/>
      <c r="D12" s="51"/>
      <c r="E12" s="52"/>
      <c r="F12" s="51"/>
      <c r="G12" s="53"/>
      <c r="H12" s="51"/>
      <c r="I12" s="51"/>
      <c r="J12" s="51"/>
      <c r="K12" s="51"/>
      <c r="L12" s="53"/>
      <c r="M12" s="51"/>
      <c r="N12" s="51"/>
      <c r="O12" s="51"/>
      <c r="P12" s="54"/>
      <c r="Q12" s="53"/>
    </row>
    <row r="13" spans="1:20" ht="15">
      <c r="A13" s="55" t="s">
        <v>14</v>
      </c>
      <c r="B13" s="56" t="s">
        <v>0</v>
      </c>
      <c r="C13" s="57">
        <v>16.45</v>
      </c>
      <c r="D13" s="58">
        <v>2143</v>
      </c>
      <c r="E13" s="58">
        <f>F13-D13</f>
        <v>506</v>
      </c>
      <c r="F13" s="59">
        <v>2649</v>
      </c>
      <c r="G13" s="60">
        <f>D13/4</f>
        <v>535.75</v>
      </c>
      <c r="H13" s="57">
        <v>8.5</v>
      </c>
      <c r="I13" s="58">
        <v>2845</v>
      </c>
      <c r="J13" s="58">
        <f>K13-I13</f>
        <v>671</v>
      </c>
      <c r="K13" s="59">
        <v>3516</v>
      </c>
      <c r="L13" s="60">
        <f>I13/4</f>
        <v>711.25</v>
      </c>
      <c r="M13" s="57">
        <v>5.48</v>
      </c>
      <c r="N13" s="58">
        <v>2318</v>
      </c>
      <c r="O13" s="58">
        <f>P13-N13</f>
        <v>547</v>
      </c>
      <c r="P13" s="61">
        <v>2865</v>
      </c>
      <c r="Q13" s="60">
        <f>N13/4</f>
        <v>579.5</v>
      </c>
      <c r="T13" s="5"/>
    </row>
    <row r="14" spans="1:20" ht="15">
      <c r="A14" s="55" t="s">
        <v>15</v>
      </c>
      <c r="B14" s="56" t="s">
        <v>1</v>
      </c>
      <c r="C14" s="57">
        <v>72.457</v>
      </c>
      <c r="D14" s="58">
        <v>9444</v>
      </c>
      <c r="E14" s="58">
        <f aca="true" t="shared" si="0" ref="E14:E42">F14-D14</f>
        <v>2228</v>
      </c>
      <c r="F14" s="59">
        <v>11672</v>
      </c>
      <c r="G14" s="60">
        <f aca="true" t="shared" si="1" ref="G14:G43">D14/4</f>
        <v>2361</v>
      </c>
      <c r="H14" s="57">
        <v>5.169</v>
      </c>
      <c r="I14" s="58">
        <v>1729</v>
      </c>
      <c r="J14" s="58">
        <f aca="true" t="shared" si="2" ref="J14:J30">K14-I14</f>
        <v>408</v>
      </c>
      <c r="K14" s="59">
        <v>2137</v>
      </c>
      <c r="L14" s="60">
        <f>I14/4</f>
        <v>432.25</v>
      </c>
      <c r="M14" s="57"/>
      <c r="N14" s="58"/>
      <c r="O14" s="58"/>
      <c r="P14" s="61"/>
      <c r="Q14" s="60"/>
      <c r="T14" s="5"/>
    </row>
    <row r="15" spans="1:20" ht="15">
      <c r="A15" s="55" t="s">
        <v>16</v>
      </c>
      <c r="B15" s="56" t="s">
        <v>59</v>
      </c>
      <c r="C15" s="57">
        <v>27.333</v>
      </c>
      <c r="D15" s="58">
        <v>3562</v>
      </c>
      <c r="E15" s="58">
        <f t="shared" si="0"/>
        <v>840</v>
      </c>
      <c r="F15" s="59">
        <v>4402</v>
      </c>
      <c r="G15" s="60">
        <f t="shared" si="1"/>
        <v>890.5</v>
      </c>
      <c r="H15" s="57"/>
      <c r="I15" s="58"/>
      <c r="J15" s="58"/>
      <c r="K15" s="59"/>
      <c r="L15" s="60"/>
      <c r="M15" s="57"/>
      <c r="N15" s="58"/>
      <c r="O15" s="58"/>
      <c r="P15" s="61"/>
      <c r="Q15" s="60"/>
      <c r="T15" s="5"/>
    </row>
    <row r="16" spans="1:20" ht="15">
      <c r="A16" s="55" t="s">
        <v>17</v>
      </c>
      <c r="B16" s="56" t="s">
        <v>23</v>
      </c>
      <c r="C16" s="57">
        <v>9.272</v>
      </c>
      <c r="D16" s="58">
        <v>1208</v>
      </c>
      <c r="E16" s="58">
        <f t="shared" si="0"/>
        <v>285</v>
      </c>
      <c r="F16" s="59">
        <v>1493</v>
      </c>
      <c r="G16" s="60">
        <f t="shared" si="1"/>
        <v>302</v>
      </c>
      <c r="H16" s="57">
        <v>0.283</v>
      </c>
      <c r="I16" s="58">
        <v>95</v>
      </c>
      <c r="J16" s="58">
        <f t="shared" si="2"/>
        <v>22</v>
      </c>
      <c r="K16" s="59">
        <v>117</v>
      </c>
      <c r="L16" s="60">
        <f>I16/4</f>
        <v>23.75</v>
      </c>
      <c r="M16" s="57"/>
      <c r="N16" s="58"/>
      <c r="O16" s="58"/>
      <c r="P16" s="61"/>
      <c r="Q16" s="60"/>
      <c r="T16" s="5"/>
    </row>
    <row r="17" spans="1:20" ht="15">
      <c r="A17" s="55"/>
      <c r="B17" s="9" t="s">
        <v>25</v>
      </c>
      <c r="C17" s="57"/>
      <c r="D17" s="58"/>
      <c r="E17" s="58">
        <f t="shared" si="0"/>
        <v>0</v>
      </c>
      <c r="F17" s="59"/>
      <c r="G17" s="60"/>
      <c r="H17" s="57"/>
      <c r="I17" s="58"/>
      <c r="J17" s="58"/>
      <c r="K17" s="59"/>
      <c r="L17" s="60"/>
      <c r="M17" s="57"/>
      <c r="N17" s="58"/>
      <c r="O17" s="58"/>
      <c r="P17" s="61"/>
      <c r="Q17" s="60"/>
      <c r="T17" s="5"/>
    </row>
    <row r="18" spans="1:20" ht="15">
      <c r="A18" s="55" t="s">
        <v>18</v>
      </c>
      <c r="B18" s="56" t="s">
        <v>51</v>
      </c>
      <c r="C18" s="57">
        <v>17.309</v>
      </c>
      <c r="D18" s="58">
        <v>2256</v>
      </c>
      <c r="E18" s="58">
        <f t="shared" si="0"/>
        <v>532</v>
      </c>
      <c r="F18" s="59">
        <v>2788</v>
      </c>
      <c r="G18" s="60">
        <f t="shared" si="1"/>
        <v>564</v>
      </c>
      <c r="H18" s="57">
        <v>0.707</v>
      </c>
      <c r="I18" s="58">
        <v>236</v>
      </c>
      <c r="J18" s="58">
        <f t="shared" si="2"/>
        <v>56</v>
      </c>
      <c r="K18" s="59">
        <v>292</v>
      </c>
      <c r="L18" s="60">
        <f>I18/4</f>
        <v>59</v>
      </c>
      <c r="M18" s="57"/>
      <c r="N18" s="58"/>
      <c r="O18" s="58"/>
      <c r="P18" s="61"/>
      <c r="Q18" s="60"/>
      <c r="T18" s="5"/>
    </row>
    <row r="19" spans="1:20" ht="15">
      <c r="A19" s="55"/>
      <c r="B19" s="9" t="s">
        <v>27</v>
      </c>
      <c r="C19" s="57"/>
      <c r="D19" s="58"/>
      <c r="E19" s="58">
        <f t="shared" si="0"/>
        <v>0</v>
      </c>
      <c r="F19" s="59"/>
      <c r="G19" s="60"/>
      <c r="H19" s="57"/>
      <c r="I19" s="58"/>
      <c r="J19" s="58"/>
      <c r="K19" s="59"/>
      <c r="L19" s="60"/>
      <c r="M19" s="57"/>
      <c r="N19" s="58"/>
      <c r="O19" s="58"/>
      <c r="P19" s="61"/>
      <c r="Q19" s="60"/>
      <c r="T19" s="5"/>
    </row>
    <row r="20" spans="1:20" ht="15">
      <c r="A20" s="55" t="s">
        <v>38</v>
      </c>
      <c r="B20" s="56" t="s">
        <v>2</v>
      </c>
      <c r="C20" s="57">
        <v>14</v>
      </c>
      <c r="D20" s="58">
        <v>1825</v>
      </c>
      <c r="E20" s="58">
        <f t="shared" si="0"/>
        <v>430</v>
      </c>
      <c r="F20" s="59">
        <v>2255</v>
      </c>
      <c r="G20" s="60">
        <f t="shared" si="1"/>
        <v>456.25</v>
      </c>
      <c r="H20" s="57">
        <v>0.9</v>
      </c>
      <c r="I20" s="58">
        <v>301</v>
      </c>
      <c r="J20" s="58">
        <f t="shared" si="2"/>
        <v>71</v>
      </c>
      <c r="K20" s="59">
        <v>372</v>
      </c>
      <c r="L20" s="60">
        <f>I20/4</f>
        <v>75.25</v>
      </c>
      <c r="M20" s="57"/>
      <c r="N20" s="58"/>
      <c r="O20" s="58"/>
      <c r="P20" s="61"/>
      <c r="Q20" s="60"/>
      <c r="T20" s="5"/>
    </row>
    <row r="21" spans="1:20" ht="15">
      <c r="A21" s="55"/>
      <c r="B21" s="9" t="s">
        <v>28</v>
      </c>
      <c r="C21" s="57"/>
      <c r="D21" s="58"/>
      <c r="E21" s="58">
        <f t="shared" si="0"/>
        <v>0</v>
      </c>
      <c r="F21" s="59"/>
      <c r="G21" s="60"/>
      <c r="H21" s="57"/>
      <c r="I21" s="58"/>
      <c r="J21" s="58"/>
      <c r="K21" s="59"/>
      <c r="L21" s="60"/>
      <c r="M21" s="57"/>
      <c r="N21" s="58"/>
      <c r="O21" s="58"/>
      <c r="P21" s="61"/>
      <c r="Q21" s="60"/>
      <c r="T21" s="5"/>
    </row>
    <row r="22" spans="1:20" ht="15">
      <c r="A22" s="55" t="s">
        <v>39</v>
      </c>
      <c r="B22" s="56" t="s">
        <v>3</v>
      </c>
      <c r="C22" s="57">
        <v>12.475</v>
      </c>
      <c r="D22" s="58">
        <v>1626</v>
      </c>
      <c r="E22" s="58">
        <f t="shared" si="0"/>
        <v>383</v>
      </c>
      <c r="F22" s="59">
        <v>2009</v>
      </c>
      <c r="G22" s="60">
        <f t="shared" si="1"/>
        <v>406.5</v>
      </c>
      <c r="H22" s="57"/>
      <c r="I22" s="58"/>
      <c r="J22" s="58"/>
      <c r="K22" s="59"/>
      <c r="L22" s="60"/>
      <c r="M22" s="57">
        <v>0.33</v>
      </c>
      <c r="N22" s="58">
        <v>140</v>
      </c>
      <c r="O22" s="58">
        <f>P22-N22</f>
        <v>33</v>
      </c>
      <c r="P22" s="61">
        <v>173</v>
      </c>
      <c r="Q22" s="60">
        <f>N22/4</f>
        <v>35</v>
      </c>
      <c r="T22" s="5"/>
    </row>
    <row r="23" spans="1:20" ht="15">
      <c r="A23" s="55"/>
      <c r="B23" s="9" t="s">
        <v>29</v>
      </c>
      <c r="C23" s="57"/>
      <c r="D23" s="58"/>
      <c r="E23" s="58">
        <f t="shared" si="0"/>
        <v>0</v>
      </c>
      <c r="F23" s="59"/>
      <c r="G23" s="60"/>
      <c r="H23" s="57"/>
      <c r="I23" s="58"/>
      <c r="J23" s="58"/>
      <c r="K23" s="59"/>
      <c r="L23" s="60"/>
      <c r="M23" s="57"/>
      <c r="N23" s="58"/>
      <c r="O23" s="58"/>
      <c r="P23" s="61"/>
      <c r="Q23" s="60"/>
      <c r="T23" s="5"/>
    </row>
    <row r="24" spans="1:20" ht="15">
      <c r="A24" s="55" t="s">
        <v>40</v>
      </c>
      <c r="B24" s="56" t="s">
        <v>4</v>
      </c>
      <c r="C24" s="62">
        <v>3.809</v>
      </c>
      <c r="D24" s="58">
        <v>496</v>
      </c>
      <c r="E24" s="58">
        <f t="shared" si="0"/>
        <v>117</v>
      </c>
      <c r="F24" s="59">
        <v>613</v>
      </c>
      <c r="G24" s="60">
        <f t="shared" si="1"/>
        <v>124</v>
      </c>
      <c r="H24" s="62">
        <v>1.147</v>
      </c>
      <c r="I24" s="58">
        <v>384</v>
      </c>
      <c r="J24" s="58">
        <f t="shared" si="2"/>
        <v>90</v>
      </c>
      <c r="K24" s="59">
        <v>474</v>
      </c>
      <c r="L24" s="60">
        <f>I24/4</f>
        <v>96</v>
      </c>
      <c r="M24" s="57"/>
      <c r="N24" s="58"/>
      <c r="O24" s="58"/>
      <c r="P24" s="61"/>
      <c r="Q24" s="60"/>
      <c r="T24" s="5"/>
    </row>
    <row r="25" spans="1:20" ht="15">
      <c r="A25" s="55"/>
      <c r="B25" s="9" t="s">
        <v>30</v>
      </c>
      <c r="C25" s="57"/>
      <c r="D25" s="58"/>
      <c r="E25" s="58">
        <f t="shared" si="0"/>
        <v>0</v>
      </c>
      <c r="F25" s="59"/>
      <c r="G25" s="60"/>
      <c r="H25" s="57"/>
      <c r="I25" s="58"/>
      <c r="J25" s="58"/>
      <c r="K25" s="59"/>
      <c r="L25" s="60"/>
      <c r="M25" s="57"/>
      <c r="N25" s="58"/>
      <c r="O25" s="58"/>
      <c r="P25" s="61"/>
      <c r="Q25" s="60"/>
      <c r="T25" s="5"/>
    </row>
    <row r="26" spans="1:20" ht="15">
      <c r="A26" s="55" t="s">
        <v>41</v>
      </c>
      <c r="B26" s="56" t="s">
        <v>5</v>
      </c>
      <c r="C26" s="57">
        <v>6.041</v>
      </c>
      <c r="D26" s="58">
        <v>787</v>
      </c>
      <c r="E26" s="58">
        <f t="shared" si="0"/>
        <v>186</v>
      </c>
      <c r="F26" s="59">
        <v>973</v>
      </c>
      <c r="G26" s="60">
        <f t="shared" si="1"/>
        <v>196.75</v>
      </c>
      <c r="H26" s="57">
        <v>3.286</v>
      </c>
      <c r="I26" s="58">
        <v>1100</v>
      </c>
      <c r="J26" s="58">
        <f t="shared" si="2"/>
        <v>259</v>
      </c>
      <c r="K26" s="59">
        <v>1359</v>
      </c>
      <c r="L26" s="60">
        <f>I26/4</f>
        <v>275</v>
      </c>
      <c r="M26" s="57"/>
      <c r="N26" s="58"/>
      <c r="O26" s="58"/>
      <c r="P26" s="61"/>
      <c r="Q26" s="60"/>
      <c r="T26" s="5"/>
    </row>
    <row r="27" spans="1:20" ht="15">
      <c r="A27" s="55"/>
      <c r="B27" s="9" t="s">
        <v>31</v>
      </c>
      <c r="C27" s="57"/>
      <c r="D27" s="58"/>
      <c r="E27" s="58">
        <f t="shared" si="0"/>
        <v>0</v>
      </c>
      <c r="F27" s="59"/>
      <c r="G27" s="60"/>
      <c r="H27" s="57"/>
      <c r="I27" s="58"/>
      <c r="J27" s="58"/>
      <c r="K27" s="59"/>
      <c r="L27" s="60"/>
      <c r="M27" s="57"/>
      <c r="N27" s="58"/>
      <c r="O27" s="58"/>
      <c r="P27" s="61"/>
      <c r="Q27" s="60"/>
      <c r="T27" s="5"/>
    </row>
    <row r="28" spans="1:20" ht="15">
      <c r="A28" s="55" t="s">
        <v>42</v>
      </c>
      <c r="B28" s="56" t="s">
        <v>6</v>
      </c>
      <c r="C28" s="57">
        <v>14.31</v>
      </c>
      <c r="D28" s="58">
        <v>1865</v>
      </c>
      <c r="E28" s="58">
        <f t="shared" si="0"/>
        <v>440</v>
      </c>
      <c r="F28" s="59">
        <v>2305</v>
      </c>
      <c r="G28" s="60">
        <f t="shared" si="1"/>
        <v>466.25</v>
      </c>
      <c r="H28" s="57">
        <v>3.54</v>
      </c>
      <c r="I28" s="58">
        <v>1185</v>
      </c>
      <c r="J28" s="58">
        <f t="shared" si="2"/>
        <v>279</v>
      </c>
      <c r="K28" s="59">
        <v>1464</v>
      </c>
      <c r="L28" s="60">
        <f>I28/4</f>
        <v>296.25</v>
      </c>
      <c r="M28" s="57"/>
      <c r="N28" s="58"/>
      <c r="O28" s="58"/>
      <c r="P28" s="61"/>
      <c r="Q28" s="60"/>
      <c r="T28" s="5"/>
    </row>
    <row r="29" spans="1:20" ht="15">
      <c r="A29" s="55"/>
      <c r="B29" s="9" t="s">
        <v>26</v>
      </c>
      <c r="C29" s="57"/>
      <c r="D29" s="58"/>
      <c r="E29" s="58">
        <f t="shared" si="0"/>
        <v>0</v>
      </c>
      <c r="F29" s="59"/>
      <c r="G29" s="60"/>
      <c r="H29" s="57"/>
      <c r="I29" s="58"/>
      <c r="J29" s="58"/>
      <c r="K29" s="59"/>
      <c r="L29" s="60"/>
      <c r="M29" s="57"/>
      <c r="N29" s="58"/>
      <c r="O29" s="58"/>
      <c r="P29" s="61"/>
      <c r="Q29" s="60"/>
      <c r="T29" s="5"/>
    </row>
    <row r="30" spans="1:20" ht="15">
      <c r="A30" s="55" t="s">
        <v>43</v>
      </c>
      <c r="B30" s="56" t="s">
        <v>7</v>
      </c>
      <c r="C30" s="57">
        <v>9.97</v>
      </c>
      <c r="D30" s="58">
        <v>1299</v>
      </c>
      <c r="E30" s="58">
        <f t="shared" si="0"/>
        <v>307</v>
      </c>
      <c r="F30" s="59">
        <v>1606</v>
      </c>
      <c r="G30" s="60">
        <f t="shared" si="1"/>
        <v>324.75</v>
      </c>
      <c r="H30" s="57">
        <v>1.046</v>
      </c>
      <c r="I30" s="58">
        <v>350</v>
      </c>
      <c r="J30" s="58">
        <f t="shared" si="2"/>
        <v>83</v>
      </c>
      <c r="K30" s="59">
        <v>433</v>
      </c>
      <c r="L30" s="60">
        <f>I30/4</f>
        <v>87.5</v>
      </c>
      <c r="M30" s="57"/>
      <c r="N30" s="58"/>
      <c r="O30" s="58"/>
      <c r="P30" s="61"/>
      <c r="Q30" s="60"/>
      <c r="T30" s="5"/>
    </row>
    <row r="31" spans="1:20" ht="15">
      <c r="A31" s="55"/>
      <c r="B31" s="9" t="s">
        <v>32</v>
      </c>
      <c r="C31" s="57"/>
      <c r="D31" s="58"/>
      <c r="E31" s="58">
        <f t="shared" si="0"/>
        <v>0</v>
      </c>
      <c r="F31" s="59"/>
      <c r="G31" s="60"/>
      <c r="H31" s="57"/>
      <c r="I31" s="58"/>
      <c r="J31" s="58"/>
      <c r="K31" s="59"/>
      <c r="L31" s="60"/>
      <c r="M31" s="57"/>
      <c r="N31" s="58"/>
      <c r="O31" s="58"/>
      <c r="P31" s="61"/>
      <c r="Q31" s="60"/>
      <c r="T31" s="5"/>
    </row>
    <row r="32" spans="1:20" ht="15">
      <c r="A32" s="55" t="s">
        <v>44</v>
      </c>
      <c r="B32" s="56" t="s">
        <v>8</v>
      </c>
      <c r="C32" s="57">
        <v>6.055</v>
      </c>
      <c r="D32" s="58">
        <v>789</v>
      </c>
      <c r="E32" s="58">
        <f t="shared" si="0"/>
        <v>186</v>
      </c>
      <c r="F32" s="59">
        <v>975</v>
      </c>
      <c r="G32" s="60">
        <f t="shared" si="1"/>
        <v>197.25</v>
      </c>
      <c r="H32" s="57"/>
      <c r="I32" s="58"/>
      <c r="J32" s="58"/>
      <c r="K32" s="59"/>
      <c r="L32" s="60"/>
      <c r="M32" s="57"/>
      <c r="N32" s="58"/>
      <c r="O32" s="58"/>
      <c r="P32" s="61"/>
      <c r="Q32" s="60"/>
      <c r="T32" s="5"/>
    </row>
    <row r="33" spans="1:20" ht="15">
      <c r="A33" s="55"/>
      <c r="B33" s="9" t="s">
        <v>33</v>
      </c>
      <c r="C33" s="57"/>
      <c r="D33" s="58"/>
      <c r="E33" s="58">
        <f t="shared" si="0"/>
        <v>0</v>
      </c>
      <c r="F33" s="59"/>
      <c r="G33" s="60"/>
      <c r="H33" s="57"/>
      <c r="I33" s="58"/>
      <c r="J33" s="58"/>
      <c r="K33" s="59"/>
      <c r="L33" s="60"/>
      <c r="M33" s="57"/>
      <c r="N33" s="58"/>
      <c r="O33" s="58"/>
      <c r="P33" s="61"/>
      <c r="Q33" s="60"/>
      <c r="T33" s="5"/>
    </row>
    <row r="34" spans="1:20" ht="15">
      <c r="A34" s="55" t="s">
        <v>45</v>
      </c>
      <c r="B34" s="56" t="s">
        <v>9</v>
      </c>
      <c r="C34" s="57">
        <v>6.316</v>
      </c>
      <c r="D34" s="58">
        <v>823</v>
      </c>
      <c r="E34" s="58">
        <f t="shared" si="0"/>
        <v>194</v>
      </c>
      <c r="F34" s="59">
        <v>1017</v>
      </c>
      <c r="G34" s="60">
        <f t="shared" si="1"/>
        <v>205.75</v>
      </c>
      <c r="H34" s="57"/>
      <c r="I34" s="57"/>
      <c r="J34" s="57"/>
      <c r="K34" s="59"/>
      <c r="L34" s="60"/>
      <c r="M34" s="57"/>
      <c r="N34" s="58"/>
      <c r="O34" s="58"/>
      <c r="P34" s="61"/>
      <c r="Q34" s="60"/>
      <c r="T34" s="5"/>
    </row>
    <row r="35" spans="1:20" ht="15">
      <c r="A35" s="55"/>
      <c r="B35" s="9" t="s">
        <v>34</v>
      </c>
      <c r="C35" s="57"/>
      <c r="D35" s="58"/>
      <c r="E35" s="58">
        <f t="shared" si="0"/>
        <v>0</v>
      </c>
      <c r="F35" s="59"/>
      <c r="G35" s="60"/>
      <c r="H35" s="57"/>
      <c r="I35" s="57"/>
      <c r="J35" s="57"/>
      <c r="K35" s="59"/>
      <c r="L35" s="60"/>
      <c r="M35" s="57"/>
      <c r="N35" s="58"/>
      <c r="O35" s="58"/>
      <c r="P35" s="61"/>
      <c r="Q35" s="60"/>
      <c r="T35" s="5"/>
    </row>
    <row r="36" spans="1:20" ht="15">
      <c r="A36" s="55" t="s">
        <v>46</v>
      </c>
      <c r="B36" s="56" t="s">
        <v>10</v>
      </c>
      <c r="C36" s="57">
        <v>4.466</v>
      </c>
      <c r="D36" s="58">
        <v>582</v>
      </c>
      <c r="E36" s="58">
        <f t="shared" si="0"/>
        <v>137</v>
      </c>
      <c r="F36" s="59">
        <v>719</v>
      </c>
      <c r="G36" s="60">
        <f t="shared" si="1"/>
        <v>145.5</v>
      </c>
      <c r="H36" s="57"/>
      <c r="I36" s="57"/>
      <c r="J36" s="57"/>
      <c r="K36" s="59"/>
      <c r="L36" s="60"/>
      <c r="M36" s="57"/>
      <c r="N36" s="58"/>
      <c r="O36" s="58"/>
      <c r="P36" s="61"/>
      <c r="Q36" s="60"/>
      <c r="T36" s="5"/>
    </row>
    <row r="37" spans="1:20" ht="15">
      <c r="A37" s="55"/>
      <c r="B37" s="9" t="s">
        <v>35</v>
      </c>
      <c r="C37" s="57"/>
      <c r="D37" s="58"/>
      <c r="E37" s="58">
        <f t="shared" si="0"/>
        <v>0</v>
      </c>
      <c r="F37" s="59"/>
      <c r="G37" s="60"/>
      <c r="H37" s="57"/>
      <c r="I37" s="57"/>
      <c r="J37" s="57"/>
      <c r="K37" s="59"/>
      <c r="L37" s="60"/>
      <c r="M37" s="57"/>
      <c r="N37" s="58"/>
      <c r="O37" s="58"/>
      <c r="P37" s="61"/>
      <c r="Q37" s="60"/>
      <c r="T37" s="5"/>
    </row>
    <row r="38" spans="1:20" ht="15">
      <c r="A38" s="55" t="s">
        <v>47</v>
      </c>
      <c r="B38" s="56" t="s">
        <v>11</v>
      </c>
      <c r="C38" s="57">
        <v>5.523</v>
      </c>
      <c r="D38" s="58">
        <v>719</v>
      </c>
      <c r="E38" s="58">
        <f t="shared" si="0"/>
        <v>170</v>
      </c>
      <c r="F38" s="59">
        <v>889</v>
      </c>
      <c r="G38" s="60">
        <f t="shared" si="1"/>
        <v>179.75</v>
      </c>
      <c r="H38" s="57"/>
      <c r="I38" s="57"/>
      <c r="J38" s="57"/>
      <c r="K38" s="59"/>
      <c r="L38" s="60"/>
      <c r="M38" s="57">
        <v>0.286</v>
      </c>
      <c r="N38" s="58">
        <v>121</v>
      </c>
      <c r="O38" s="58">
        <f>P38-N38</f>
        <v>29</v>
      </c>
      <c r="P38" s="61">
        <v>150</v>
      </c>
      <c r="Q38" s="60">
        <f>N38/4</f>
        <v>30.25</v>
      </c>
      <c r="T38" s="5"/>
    </row>
    <row r="39" spans="1:20" ht="15">
      <c r="A39" s="55"/>
      <c r="B39" s="9" t="s">
        <v>36</v>
      </c>
      <c r="C39" s="57"/>
      <c r="D39" s="58"/>
      <c r="E39" s="58">
        <f t="shared" si="0"/>
        <v>0</v>
      </c>
      <c r="F39" s="59"/>
      <c r="G39" s="60"/>
      <c r="H39" s="57"/>
      <c r="I39" s="57"/>
      <c r="J39" s="57"/>
      <c r="K39" s="59"/>
      <c r="L39" s="60"/>
      <c r="M39" s="57"/>
      <c r="N39" s="57"/>
      <c r="O39" s="58"/>
      <c r="P39" s="61"/>
      <c r="Q39" s="60"/>
      <c r="T39" s="5"/>
    </row>
    <row r="40" spans="1:20" ht="15">
      <c r="A40" s="55" t="s">
        <v>48</v>
      </c>
      <c r="B40" s="56" t="s">
        <v>12</v>
      </c>
      <c r="C40" s="57">
        <v>5</v>
      </c>
      <c r="D40" s="58">
        <v>651</v>
      </c>
      <c r="E40" s="58">
        <f t="shared" si="0"/>
        <v>154</v>
      </c>
      <c r="F40" s="59">
        <v>805</v>
      </c>
      <c r="G40" s="60">
        <f t="shared" si="1"/>
        <v>162.75</v>
      </c>
      <c r="H40" s="57"/>
      <c r="I40" s="57"/>
      <c r="J40" s="57"/>
      <c r="K40" s="59"/>
      <c r="L40" s="60"/>
      <c r="M40" s="57"/>
      <c r="N40" s="57"/>
      <c r="O40" s="58"/>
      <c r="P40" s="61"/>
      <c r="Q40" s="60"/>
      <c r="T40" s="5"/>
    </row>
    <row r="41" spans="1:20" ht="15">
      <c r="A41" s="55"/>
      <c r="B41" s="9" t="s">
        <v>37</v>
      </c>
      <c r="C41" s="57"/>
      <c r="D41" s="58"/>
      <c r="E41" s="58">
        <f t="shared" si="0"/>
        <v>0</v>
      </c>
      <c r="F41" s="59"/>
      <c r="G41" s="60"/>
      <c r="H41" s="57"/>
      <c r="I41" s="57"/>
      <c r="J41" s="57"/>
      <c r="K41" s="59"/>
      <c r="L41" s="60"/>
      <c r="M41" s="57"/>
      <c r="N41" s="57"/>
      <c r="O41" s="58"/>
      <c r="P41" s="61"/>
      <c r="Q41" s="60"/>
      <c r="T41" s="5"/>
    </row>
    <row r="42" spans="1:20" ht="15">
      <c r="A42" s="55" t="s">
        <v>49</v>
      </c>
      <c r="B42" s="56" t="s">
        <v>13</v>
      </c>
      <c r="C42" s="57">
        <v>6.895</v>
      </c>
      <c r="D42" s="58">
        <v>898</v>
      </c>
      <c r="E42" s="58">
        <f t="shared" si="0"/>
        <v>212</v>
      </c>
      <c r="F42" s="59">
        <v>1110</v>
      </c>
      <c r="G42" s="60">
        <f t="shared" si="1"/>
        <v>224.5</v>
      </c>
      <c r="H42" s="57"/>
      <c r="I42" s="57"/>
      <c r="J42" s="57"/>
      <c r="K42" s="59"/>
      <c r="L42" s="60">
        <f>I42/4</f>
        <v>0</v>
      </c>
      <c r="M42" s="57"/>
      <c r="N42" s="57"/>
      <c r="O42" s="58"/>
      <c r="P42" s="61"/>
      <c r="Q42" s="60"/>
      <c r="T42" s="5"/>
    </row>
    <row r="43" spans="1:20" s="4" customFormat="1" ht="15">
      <c r="A43" s="63"/>
      <c r="B43" s="10" t="s">
        <v>60</v>
      </c>
      <c r="C43" s="64">
        <f>SUM(C13:C42)</f>
        <v>237.681</v>
      </c>
      <c r="D43" s="65">
        <f>SUM(D13:D42)</f>
        <v>30973</v>
      </c>
      <c r="E43" s="65">
        <f>SUM(E13:E42)</f>
        <v>7307</v>
      </c>
      <c r="F43" s="65">
        <f>SUM(F13:F42)</f>
        <v>38280</v>
      </c>
      <c r="G43" s="60">
        <f t="shared" si="1"/>
        <v>7743.25</v>
      </c>
      <c r="H43" s="64">
        <f>SUM(H13:H42)</f>
        <v>24.578</v>
      </c>
      <c r="I43" s="65">
        <f>SUM(I13:I42)</f>
        <v>8225</v>
      </c>
      <c r="J43" s="65">
        <f>SUM(J13:J42)</f>
        <v>1939</v>
      </c>
      <c r="K43" s="65">
        <f>SUM(K13:K42)</f>
        <v>10164</v>
      </c>
      <c r="L43" s="60">
        <f>I43/4</f>
        <v>2056.25</v>
      </c>
      <c r="M43" s="64">
        <f>SUM(M13:M42)</f>
        <v>6.096</v>
      </c>
      <c r="N43" s="65">
        <f>SUM(N13:N42)</f>
        <v>2579</v>
      </c>
      <c r="O43" s="65">
        <f>SUM(O13:O42)</f>
        <v>609</v>
      </c>
      <c r="P43" s="65">
        <f>SUM(P13:P42)</f>
        <v>3188</v>
      </c>
      <c r="Q43" s="60">
        <f>N43/4</f>
        <v>644.75</v>
      </c>
      <c r="R43" s="6"/>
      <c r="S43"/>
      <c r="T43" s="5"/>
    </row>
    <row r="44" spans="1:20" ht="15">
      <c r="A44" s="66"/>
      <c r="B44" s="66"/>
      <c r="C44" s="7"/>
      <c r="D44" s="7"/>
      <c r="E44" s="28"/>
      <c r="F44" s="7"/>
      <c r="G44" s="7"/>
      <c r="H44" s="7"/>
      <c r="I44" s="7"/>
      <c r="J44" s="7"/>
      <c r="K44" s="7"/>
      <c r="L44" s="7"/>
      <c r="M44" s="7"/>
      <c r="N44" s="28"/>
      <c r="O44" s="28"/>
      <c r="P44" s="28"/>
      <c r="Q44" s="28"/>
      <c r="T44" s="5"/>
    </row>
    <row r="45" spans="1:17" ht="15">
      <c r="A45" s="7"/>
      <c r="B45" s="7" t="s">
        <v>90</v>
      </c>
      <c r="C45" s="7"/>
      <c r="D45" s="7"/>
      <c r="E45" s="28"/>
      <c r="F45" s="7"/>
      <c r="G45" s="7"/>
      <c r="H45" s="7"/>
      <c r="I45" s="7" t="s">
        <v>91</v>
      </c>
      <c r="J45" s="7"/>
      <c r="K45" s="7"/>
      <c r="L45" s="7"/>
      <c r="M45" s="7"/>
      <c r="N45" s="7"/>
      <c r="O45" s="7"/>
      <c r="P45" s="7"/>
      <c r="Q45" s="7"/>
    </row>
    <row r="46" spans="1:17" ht="15">
      <c r="A46" s="7"/>
      <c r="B46" s="7"/>
      <c r="C46" s="7"/>
      <c r="D46" s="7"/>
      <c r="E46" s="28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</sheetData>
  <sheetProtection/>
  <mergeCells count="3">
    <mergeCell ref="A8:A9"/>
    <mergeCell ref="B8:B9"/>
    <mergeCell ref="M8:Q8"/>
  </mergeCells>
  <printOptions/>
  <pageMargins left="0.7480314960629921" right="0.7480314960629921" top="1.1811023622047245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PageLayoutView="0" workbookViewId="0" topLeftCell="A1">
      <selection activeCell="D29" sqref="D29"/>
    </sheetView>
  </sheetViews>
  <sheetFormatPr defaultColWidth="9.140625" defaultRowHeight="15"/>
  <cols>
    <col min="1" max="1" width="6.140625" style="0" customWidth="1"/>
    <col min="2" max="2" width="33.7109375" style="0" customWidth="1"/>
  </cols>
  <sheetData>
    <row r="1" spans="7:9" ht="15.75">
      <c r="G1" s="11" t="s">
        <v>86</v>
      </c>
      <c r="H1" s="11"/>
      <c r="I1" s="11"/>
    </row>
    <row r="2" spans="7:9" ht="15.75">
      <c r="G2" s="11" t="s">
        <v>87</v>
      </c>
      <c r="H2" s="11"/>
      <c r="I2" s="11"/>
    </row>
    <row r="3" spans="7:9" ht="15.75">
      <c r="G3" s="11" t="s">
        <v>88</v>
      </c>
      <c r="H3" s="11"/>
      <c r="I3" s="11"/>
    </row>
    <row r="4" spans="1:10" ht="15.75">
      <c r="A4" s="7"/>
      <c r="B4" s="7"/>
      <c r="C4" s="7"/>
      <c r="D4" s="7"/>
      <c r="E4" s="7"/>
      <c r="F4" s="7"/>
      <c r="G4" s="11" t="s">
        <v>89</v>
      </c>
      <c r="H4" s="11"/>
      <c r="I4" s="11"/>
      <c r="J4" s="7"/>
    </row>
    <row r="5" spans="1:9" ht="15">
      <c r="A5" s="7"/>
      <c r="B5" s="7"/>
      <c r="C5" s="7"/>
      <c r="D5" s="7"/>
      <c r="E5" s="7"/>
      <c r="F5" s="7"/>
      <c r="G5" s="7"/>
      <c r="H5" s="7"/>
      <c r="I5" s="7"/>
    </row>
    <row r="6" spans="1:9" ht="15.75">
      <c r="A6" s="27" t="s">
        <v>14</v>
      </c>
      <c r="B6" s="12" t="s">
        <v>61</v>
      </c>
      <c r="C6" s="12"/>
      <c r="D6" s="12"/>
      <c r="E6" s="11"/>
      <c r="F6" s="11"/>
      <c r="G6" s="7"/>
      <c r="H6" s="7"/>
      <c r="I6" s="7"/>
    </row>
    <row r="7" spans="1:9" ht="15.75">
      <c r="A7" s="11"/>
      <c r="B7" s="12" t="s">
        <v>82</v>
      </c>
      <c r="C7" s="12"/>
      <c r="D7" s="12"/>
      <c r="E7" s="11"/>
      <c r="F7" s="11"/>
      <c r="G7" s="7"/>
      <c r="H7" s="7"/>
      <c r="I7" s="7"/>
    </row>
    <row r="8" spans="1:9" ht="15.75">
      <c r="A8" s="11"/>
      <c r="B8" s="68"/>
      <c r="C8" s="11"/>
      <c r="D8" s="11"/>
      <c r="E8" s="11"/>
      <c r="F8" s="11"/>
      <c r="G8" s="7"/>
      <c r="H8" s="7"/>
      <c r="I8" s="7"/>
    </row>
    <row r="9" spans="1:9" ht="15.75">
      <c r="A9" s="11"/>
      <c r="B9" s="69" t="s">
        <v>83</v>
      </c>
      <c r="C9" s="70"/>
      <c r="D9" s="70"/>
      <c r="E9" s="11"/>
      <c r="F9" s="11"/>
      <c r="G9" s="7"/>
      <c r="H9" s="7"/>
      <c r="I9" s="7"/>
    </row>
    <row r="10" spans="1:9" ht="47.25">
      <c r="A10" s="11"/>
      <c r="B10" s="71" t="s">
        <v>66</v>
      </c>
      <c r="C10" s="19">
        <v>128776</v>
      </c>
      <c r="D10" s="72"/>
      <c r="E10" s="11"/>
      <c r="F10" s="11"/>
      <c r="G10" s="7"/>
      <c r="H10" s="7"/>
      <c r="I10" s="7"/>
    </row>
    <row r="11" spans="1:9" ht="15.75">
      <c r="A11" s="11"/>
      <c r="B11" s="73" t="s">
        <v>67</v>
      </c>
      <c r="C11" s="19">
        <v>106068</v>
      </c>
      <c r="D11" s="72"/>
      <c r="E11" s="11"/>
      <c r="F11" s="11"/>
      <c r="G11" s="7"/>
      <c r="H11" s="7"/>
      <c r="I11" s="7"/>
    </row>
    <row r="12" spans="1:9" ht="15.75">
      <c r="A12" s="11"/>
      <c r="B12" s="74" t="s">
        <v>65</v>
      </c>
      <c r="C12" s="19">
        <f>SUM(C10:C11)</f>
        <v>234844</v>
      </c>
      <c r="D12" s="75"/>
      <c r="E12" s="11"/>
      <c r="F12" s="11"/>
      <c r="G12" s="7"/>
      <c r="H12" s="7"/>
      <c r="I12" s="7"/>
    </row>
    <row r="13" spans="1:9" ht="15.75">
      <c r="A13" s="11"/>
      <c r="B13" s="11"/>
      <c r="C13" s="11"/>
      <c r="D13" s="11"/>
      <c r="E13" s="11"/>
      <c r="F13" s="11"/>
      <c r="G13" s="7"/>
      <c r="H13" s="7"/>
      <c r="I13" s="7"/>
    </row>
    <row r="14" spans="1:9" ht="15.75">
      <c r="A14" s="11"/>
      <c r="B14" s="11"/>
      <c r="C14" s="11"/>
      <c r="D14" s="11"/>
      <c r="E14" s="11"/>
      <c r="F14" s="11"/>
      <c r="G14" s="7"/>
      <c r="H14" s="7"/>
      <c r="I14" s="7"/>
    </row>
    <row r="15" spans="1:9" ht="15.75">
      <c r="A15" s="27" t="s">
        <v>15</v>
      </c>
      <c r="B15" s="12" t="s">
        <v>72</v>
      </c>
      <c r="C15" s="12"/>
      <c r="D15" s="12"/>
      <c r="E15" s="11"/>
      <c r="F15" s="11"/>
      <c r="G15" s="7"/>
      <c r="H15" s="7"/>
      <c r="I15" s="7"/>
    </row>
    <row r="16" spans="1:9" ht="15.75">
      <c r="A16" s="27"/>
      <c r="B16" s="12" t="s">
        <v>82</v>
      </c>
      <c r="C16" s="12"/>
      <c r="D16" s="12"/>
      <c r="E16" s="11"/>
      <c r="F16" s="11"/>
      <c r="G16" s="7"/>
      <c r="H16" s="7"/>
      <c r="I16" s="7"/>
    </row>
    <row r="17" spans="1:9" ht="15.75">
      <c r="A17" s="11"/>
      <c r="B17" s="11"/>
      <c r="C17" s="11"/>
      <c r="D17" s="11"/>
      <c r="E17" s="11"/>
      <c r="F17" s="11"/>
      <c r="G17" s="7"/>
      <c r="H17" s="7"/>
      <c r="I17" s="7"/>
    </row>
    <row r="18" spans="1:9" ht="15.75">
      <c r="A18" s="11"/>
      <c r="B18" s="18" t="s">
        <v>68</v>
      </c>
      <c r="C18" s="18">
        <v>2088</v>
      </c>
      <c r="D18" s="11"/>
      <c r="E18" s="11"/>
      <c r="F18" s="11"/>
      <c r="G18" s="7"/>
      <c r="H18" s="7"/>
      <c r="I18" s="7"/>
    </row>
    <row r="19" spans="1:9" ht="15.75">
      <c r="A19" s="11"/>
      <c r="B19" s="18" t="s">
        <v>69</v>
      </c>
      <c r="C19" s="18">
        <v>372</v>
      </c>
      <c r="D19" s="11"/>
      <c r="E19" s="11"/>
      <c r="F19" s="11"/>
      <c r="G19" s="7"/>
      <c r="H19" s="7"/>
      <c r="I19" s="7"/>
    </row>
    <row r="20" spans="1:9" ht="15.75">
      <c r="A20" s="11"/>
      <c r="B20" s="19" t="s">
        <v>70</v>
      </c>
      <c r="C20" s="19">
        <f>SUM(C18:C19)</f>
        <v>2460</v>
      </c>
      <c r="D20" s="11"/>
      <c r="E20" s="11"/>
      <c r="F20" s="11"/>
      <c r="G20" s="7"/>
      <c r="H20" s="7"/>
      <c r="I20" s="7"/>
    </row>
    <row r="21" spans="1:9" ht="15.75">
      <c r="A21" s="11"/>
      <c r="B21" s="11"/>
      <c r="C21" s="11"/>
      <c r="D21" s="11"/>
      <c r="E21" s="11"/>
      <c r="F21" s="11"/>
      <c r="G21" s="7"/>
      <c r="H21" s="7"/>
      <c r="I21" s="7"/>
    </row>
    <row r="22" spans="1:9" ht="15.75">
      <c r="A22" s="76"/>
      <c r="B22" s="77" t="s">
        <v>85</v>
      </c>
      <c r="C22" s="77">
        <f>C12+C20</f>
        <v>237304</v>
      </c>
      <c r="D22" s="11"/>
      <c r="E22" s="11"/>
      <c r="F22" s="11"/>
      <c r="G22" s="7"/>
      <c r="H22" s="7"/>
      <c r="I22" s="7"/>
    </row>
    <row r="23" spans="1:9" ht="15.75">
      <c r="A23" s="11"/>
      <c r="B23" s="11"/>
      <c r="C23" s="11"/>
      <c r="D23" s="11"/>
      <c r="E23" s="11"/>
      <c r="F23" s="11"/>
      <c r="G23" s="7"/>
      <c r="H23" s="7"/>
      <c r="I23" s="7"/>
    </row>
    <row r="24" spans="1:9" ht="15">
      <c r="A24" s="7"/>
      <c r="B24" s="7" t="s">
        <v>90</v>
      </c>
      <c r="C24" s="7"/>
      <c r="D24" s="7"/>
      <c r="E24" s="7" t="s">
        <v>91</v>
      </c>
      <c r="F24" s="7"/>
      <c r="G24" s="7"/>
      <c r="H24" s="7"/>
      <c r="I24" s="7"/>
    </row>
    <row r="25" spans="1:9" ht="15">
      <c r="A25" s="7"/>
      <c r="B25" s="7"/>
      <c r="C25" s="7"/>
      <c r="D25" s="7"/>
      <c r="E25" s="7"/>
      <c r="F25" s="7"/>
      <c r="G25" s="7"/>
      <c r="H25" s="7"/>
      <c r="I25" s="7"/>
    </row>
  </sheetData>
  <sheetProtection/>
  <printOptions/>
  <pageMargins left="1.1811023622047245" right="0.7480314960629921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Valija</dc:creator>
  <cp:keywords/>
  <dc:description/>
  <cp:lastModifiedBy>Laima Liepiņa</cp:lastModifiedBy>
  <cp:lastPrinted>2015-09-15T13:39:28Z</cp:lastPrinted>
  <dcterms:created xsi:type="dcterms:W3CDTF">2008-11-20T09:03:05Z</dcterms:created>
  <dcterms:modified xsi:type="dcterms:W3CDTF">2015-09-15T13:40:09Z</dcterms:modified>
  <cp:category/>
  <cp:version/>
  <cp:contentType/>
  <cp:contentStatus/>
</cp:coreProperties>
</file>