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3"/>
  </bookViews>
  <sheets>
    <sheet name="Lapa1" sheetId="1" r:id="rId1"/>
    <sheet name="skolas" sheetId="2" r:id="rId2"/>
    <sheet name="bērni līdz 5 gadiem" sheetId="3" r:id="rId3"/>
    <sheet name="bērni no 5.gadu vec." sheetId="4" r:id="rId4"/>
  </sheets>
  <definedNames/>
  <calcPr fullCalcOnLoad="1"/>
</workbook>
</file>

<file path=xl/sharedStrings.xml><?xml version="1.0" encoding="utf-8"?>
<sst xmlns="http://schemas.openxmlformats.org/spreadsheetml/2006/main" count="195" uniqueCount="106">
  <si>
    <t>Rādītāji</t>
  </si>
  <si>
    <t>Ekonomiskās klasifikācijas kodi</t>
  </si>
  <si>
    <t>Pasta,telefona un citi sakaru pakalpojumi</t>
  </si>
  <si>
    <t>Izdevumi par komunālajiem pakalpojumiem</t>
  </si>
  <si>
    <t>Iestādes administratīvie izdevumi un ar iestādes darbības nodrošināšanu saistītie izdevumi</t>
  </si>
  <si>
    <t>Informācijas tehnoloģiju pakalpojumi</t>
  </si>
  <si>
    <t>Kurināmais un enerģētiskie materiāli (izņemot degvielas izdevumus (2322))</t>
  </si>
  <si>
    <t>Kārtējā remonta un iestāžu uzturēšanas materiāli</t>
  </si>
  <si>
    <t>Izdevumi periodikas iegādei</t>
  </si>
  <si>
    <t>Kopā  gadā</t>
  </si>
  <si>
    <t>Madonas Valsts ģimnāzija</t>
  </si>
  <si>
    <t>Madonas vakara un neklātienes vidusskola</t>
  </si>
  <si>
    <t>Madonas pilsētas 1.vidusskola</t>
  </si>
  <si>
    <t>Madonas pilsētas 2.vidusskola</t>
  </si>
  <si>
    <t>Aronas pag. Kusas pamatsk.</t>
  </si>
  <si>
    <t>Barkavas pamatsk.</t>
  </si>
  <si>
    <t>Bērzaunes pamatsk.</t>
  </si>
  <si>
    <t>Dzelzavas pamatsk.</t>
  </si>
  <si>
    <t>Kalsnavas pamatsk.</t>
  </si>
  <si>
    <t>Lazdonas pamatsk.</t>
  </si>
  <si>
    <t>Liezēres pamatsk.</t>
  </si>
  <si>
    <t>Andreja Eglīša Ļaudonas vidusskola</t>
  </si>
  <si>
    <t>Praulienas pamatsk.</t>
  </si>
  <si>
    <t>Ošupes pag.Degumnieku pamatsk.</t>
  </si>
  <si>
    <t>Mētrienas pamatsk.</t>
  </si>
  <si>
    <t>Mārcienas pamatsk.</t>
  </si>
  <si>
    <t>Vestienas pamatsk.</t>
  </si>
  <si>
    <t>Pavisam</t>
  </si>
  <si>
    <t>PII "Kastanītis"</t>
  </si>
  <si>
    <t xml:space="preserve">PII "Priedīte" </t>
  </si>
  <si>
    <t xml:space="preserve">PII "Saulīte" </t>
  </si>
  <si>
    <t>Aronas PII  "Sprīdītis"</t>
  </si>
  <si>
    <t>Barkavas PII "Ābelīte"</t>
  </si>
  <si>
    <t>Bērzaunes PII "Vārpiņa"</t>
  </si>
  <si>
    <t>Dzelzavas PII "Rūķis"</t>
  </si>
  <si>
    <t>Kalsnavas PII "Lācītis Pūks"</t>
  </si>
  <si>
    <t>Praulienas PII "Pasaciņa"</t>
  </si>
  <si>
    <t>Izdevumi uz vienu audzēkni starppašvaldību norēķiniem (mēnesī EUR)</t>
  </si>
  <si>
    <t>Izdevumi uz vienu bērnu līdz 5.gadu vecumam starppašvaldību norēķiniem (mēnesī EUR)</t>
  </si>
  <si>
    <t xml:space="preserve">Ļaudonas PII "Brīnumdārzs" </t>
  </si>
  <si>
    <t>Mācību līdzekļi un materiāli  (izņemot IZM dotāciju)</t>
  </si>
  <si>
    <t>Bibliotēku krājumi (izņemot IZM dotāciju)</t>
  </si>
  <si>
    <t>Amata vienību skaits</t>
  </si>
  <si>
    <t>PII Saulīte</t>
  </si>
  <si>
    <t>No ēdināšanas dienesta</t>
  </si>
  <si>
    <t>1 pavārs</t>
  </si>
  <si>
    <t>NoPII "Saulīte" uz PII "Kastanīti" , PII " Priedīti", 1. vidussk.</t>
  </si>
  <si>
    <t>veļas mazgāšana</t>
  </si>
  <si>
    <t>šoferis</t>
  </si>
  <si>
    <t>Kopā</t>
  </si>
  <si>
    <t>PII Priedīte</t>
  </si>
  <si>
    <t>PII Kastanītis</t>
  </si>
  <si>
    <t>Madonas pilsētas 1. vidusskola</t>
  </si>
  <si>
    <t>3 pavāri</t>
  </si>
  <si>
    <t>1 konditors</t>
  </si>
  <si>
    <t xml:space="preserve">apkopēja </t>
  </si>
  <si>
    <t>Pavisam algas</t>
  </si>
  <si>
    <t xml:space="preserve">Darba samaksa 1100 kods </t>
  </si>
  <si>
    <t>Darba devēja soc. 1200 kods</t>
  </si>
  <si>
    <t>Likme mēnesī</t>
  </si>
  <si>
    <t xml:space="preserve">Kopā </t>
  </si>
  <si>
    <t>Madonas pilsētas 1. vidusskola (no 4.kl.)</t>
  </si>
  <si>
    <t>Mācību, darba un dienesta komandējumi,  darba braucieni (izņemot ārvalstu mācību, darba un dienesta komandējumus,  darba braucienus (2120))</t>
  </si>
  <si>
    <t>Remontdarbi un iestāžu uzturēšanas pakalpojumi (izņemot  kapitālo remontu)</t>
  </si>
  <si>
    <t>Īre un noma (izņemot transportlīdzekļu nomas maksu(2262))</t>
  </si>
  <si>
    <t xml:space="preserve">Krājumi, materiāli, energoresursi, prece, biroja preces un inventārs, kurus neuzskaita pamatkapitāla veidošanā </t>
  </si>
  <si>
    <t>Izdevumi par precēm iestādes darbības nodrošināšanai</t>
  </si>
  <si>
    <t>Zāles,ķimikālijas,labaratorijas preces,  medicīniskās ierīces,medicīniskie instrumenti</t>
  </si>
  <si>
    <t>Valsts un pašvaldību aprūpē un apgādē esošo personu uzturēšana (izņemot ēdināšanas izdevumus 2363))</t>
  </si>
  <si>
    <t>Atalgojums (izņemot mērķdotācijas, prēmijas naudas balvas un materiālo stimulēšanu (1148)darba devēja piešķirtos labumus un maksājumus (1170))</t>
  </si>
  <si>
    <t>Pakalpojumi</t>
  </si>
  <si>
    <t>1pavāra palīgs</t>
  </si>
  <si>
    <t>1,3 pavāra palīgs</t>
  </si>
  <si>
    <t>1,8 pavāra palīgs</t>
  </si>
  <si>
    <t>0,4 pavāra palīgs</t>
  </si>
  <si>
    <t xml:space="preserve">Bērnu ēdināšanas reižu skaits </t>
  </si>
  <si>
    <t>Brīvpusdienas (pašv.fin.)</t>
  </si>
  <si>
    <t xml:space="preserve">Izmaksu aprēķins 2017. gadā bērniem no 5.gadu vecuma   </t>
  </si>
  <si>
    <t>Pēc 2016.gada naudas plūsmas (eiro)</t>
  </si>
  <si>
    <t xml:space="preserve">Bērnu skaits uz 01.01.2017. </t>
  </si>
  <si>
    <t xml:space="preserve">        09.100. Pirmsskolas  izglītības iestāžu izdevumi pēc 2016.gada naudas plūsmas (eiro)</t>
  </si>
  <si>
    <t xml:space="preserve">Izmaksu aprēķins 2017. gadā bērniem līdz 5.gadu vecumam    </t>
  </si>
  <si>
    <t>Pēc 2016.gada naudas plūsmas</t>
  </si>
  <si>
    <t xml:space="preserve">Izmaksu aprēķins 2017. gadā par vienu audzēkni    </t>
  </si>
  <si>
    <t xml:space="preserve">Skolēnu skaits uz 01.01.2017. </t>
  </si>
  <si>
    <t>09.200. Pamata un vispārējās izglītības iestāžu izdevumi pēc 2016.gada naudas plūsmas  (eiro)</t>
  </si>
  <si>
    <t>Izmaiņas un papildus izdevumi pie savstarpējo norēķinu aprēķina 2017.gadā</t>
  </si>
  <si>
    <t>Darba devēja valsts obligātas sociālās apdrošināšanas iemaksas, pabalsti un kompensācijas (izņemot darba devēja VSAOI , kuras piešķir kā mērķdot.,prēmijas un naudas balvas(1148),darba dev.piešķ.mater.labumi (1170))</t>
  </si>
  <si>
    <t>Darba samaksa  (izņemot mērķdotācijas, prēmijas naudas balvas un materiālo stimulēšanu (1148)darba devēja piešķirtos labumus un maksājumus (1170))</t>
  </si>
  <si>
    <t>Mācību, darba un dienesta komandējumi, dienesta, darba braucieni (izņemot ārvalstu mācību, darba un dienesta komandējumus, dienesta, darba braucienus (2120))</t>
  </si>
  <si>
    <t>Pakalpojumu samaksa</t>
  </si>
  <si>
    <t>Remontdarbi un iestāžu uzturēšanas pakalpojumi (izņemot ēku,būvju un ceļu kapitālo remontu)</t>
  </si>
  <si>
    <t>Īres un nomas maksa (izņemot transportlīdzekļu nomas maksu(2262))</t>
  </si>
  <si>
    <t xml:space="preserve">Krājumi, materiāli, energoresursi, prece, biroja prece un inventārs, kurus neuzskaita pamatkapitāla veidošanā </t>
  </si>
  <si>
    <t>Biroja preces un inventārs</t>
  </si>
  <si>
    <t>Zāles, medicīniskās ierīces,medicīniskie instrumenti</t>
  </si>
  <si>
    <t>Valsts un pašvaldību aprūpē un apgādē esošo personu uzturēšanas izdevumi (izņemot ēdināšanas izdevumus 2363))</t>
  </si>
  <si>
    <t>(eiro)</t>
  </si>
  <si>
    <t>2016.g.izdevumi</t>
  </si>
  <si>
    <t>Noliktavas pārzinis</t>
  </si>
  <si>
    <t>1 ēdamzāles administrators</t>
  </si>
  <si>
    <t>Pārējie ēdināšanas dienesta izdevumi (izņemot 1.-4.kl.mērķd.brīvpusd.,maksas pakalpojumus)</t>
  </si>
  <si>
    <t>Ēdināšanas dienesta fakt.izdevumi izņemot prēmijas</t>
  </si>
  <si>
    <t>Pielikums</t>
  </si>
  <si>
    <t>Madonas novada pašvaldības domes 15.02.2017.</t>
  </si>
  <si>
    <t>lēmumam Nr.51 (protokols Nr.4, 12.p.)</t>
  </si>
</sst>
</file>

<file path=xl/styles.xml><?xml version="1.0" encoding="utf-8"?>
<styleSheet xmlns="http://schemas.openxmlformats.org/spreadsheetml/2006/main">
  <numFmts count="4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0000"/>
    <numFmt numFmtId="187" formatCode="0.0000"/>
    <numFmt numFmtId="188" formatCode="0.000"/>
    <numFmt numFmtId="189" formatCode="0.0"/>
    <numFmt numFmtId="190" formatCode="0.000000"/>
    <numFmt numFmtId="191" formatCode="0.0000000"/>
    <numFmt numFmtId="192" formatCode="0.00000000"/>
    <numFmt numFmtId="193" formatCode="0.0000000000"/>
    <numFmt numFmtId="194" formatCode="0.000000000"/>
    <numFmt numFmtId="195" formatCode="&quot;Jā&quot;;&quot;Jā&quot;;&quot;Nē&quot;"/>
    <numFmt numFmtId="196" formatCode="&quot;Patiess&quot;;&quot;Patiess&quot;;&quot;Aplams&quot;"/>
    <numFmt numFmtId="197" formatCode="&quot;Ieslēgts&quot;;&quot;Ieslēgts&quot;;&quot;Izslēgts&quot;"/>
    <numFmt numFmtId="198" formatCode="[$€-2]\ #\ ##,000_);[Red]\([$€-2]\ #\ ##,000\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21" borderId="1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0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" fontId="0" fillId="0" borderId="0" xfId="0" applyNumberFormat="1" applyAlignment="1">
      <alignment/>
    </xf>
    <xf numFmtId="0" fontId="3" fillId="34" borderId="10" xfId="0" applyFont="1" applyFill="1" applyBorder="1" applyAlignment="1">
      <alignment horizontal="center"/>
    </xf>
    <xf numFmtId="0" fontId="2" fillId="33" borderId="10" xfId="49" applyFont="1" applyFill="1" applyBorder="1" applyAlignment="1">
      <alignment vertical="top" wrapText="1"/>
      <protection/>
    </xf>
    <xf numFmtId="0" fontId="4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1" xfId="49" applyFont="1" applyFill="1" applyBorder="1" applyAlignment="1">
      <alignment vertical="top" wrapText="1"/>
      <protection/>
    </xf>
    <xf numFmtId="0" fontId="2" fillId="0" borderId="10" xfId="49" applyFont="1" applyBorder="1" applyAlignment="1">
      <alignment vertical="top" wrapText="1"/>
      <protection/>
    </xf>
    <xf numFmtId="2" fontId="0" fillId="0" borderId="0" xfId="0" applyNumberFormat="1" applyAlignment="1">
      <alignment/>
    </xf>
    <xf numFmtId="0" fontId="0" fillId="34" borderId="0" xfId="0" applyFill="1" applyAlignment="1">
      <alignment/>
    </xf>
    <xf numFmtId="0" fontId="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1" fontId="7" fillId="0" borderId="0" xfId="0" applyNumberFormat="1" applyFont="1" applyBorder="1" applyAlignment="1">
      <alignment/>
    </xf>
    <xf numFmtId="1" fontId="7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2" fontId="0" fillId="0" borderId="0" xfId="0" applyNumberFormat="1" applyFill="1" applyAlignment="1">
      <alignment/>
    </xf>
    <xf numFmtId="0" fontId="3" fillId="0" borderId="11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" fontId="0" fillId="0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10" xfId="49" applyFont="1" applyFill="1" applyBorder="1" applyAlignment="1">
      <alignment vertical="top" wrapText="1"/>
      <protection/>
    </xf>
    <xf numFmtId="0" fontId="2" fillId="33" borderId="10" xfId="50" applyFont="1" applyFill="1" applyBorder="1" applyAlignment="1">
      <alignment vertical="top" wrapText="1"/>
      <protection/>
    </xf>
    <xf numFmtId="0" fontId="2" fillId="33" borderId="10" xfId="50" applyFont="1" applyFill="1" applyBorder="1" applyAlignment="1">
      <alignment horizontal="center" vertical="top" wrapText="1"/>
      <protection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" fontId="3" fillId="0" borderId="10" xfId="0" applyNumberFormat="1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1" fontId="7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left"/>
    </xf>
    <xf numFmtId="0" fontId="7" fillId="0" borderId="0" xfId="0" applyFont="1" applyFill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4" xfId="0" applyFill="1" applyBorder="1" applyAlignment="1">
      <alignment/>
    </xf>
    <xf numFmtId="188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7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5" fillId="0" borderId="11" xfId="0" applyFont="1" applyBorder="1" applyAlignment="1">
      <alignment horizontal="left" wrapText="1"/>
    </xf>
    <xf numFmtId="0" fontId="2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left" wrapText="1"/>
    </xf>
    <xf numFmtId="0" fontId="25" fillId="0" borderId="0" xfId="0" applyFont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Border="1" applyAlignment="1">
      <alignment/>
    </xf>
  </cellXfs>
  <cellStyles count="50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rasts 2" xfId="49"/>
    <cellStyle name="Parasts 2 2" xfId="50"/>
    <cellStyle name="Parasts 3" xfId="51"/>
    <cellStyle name="Paskaidrojošs teksts" xfId="52"/>
    <cellStyle name="Pārbaudes šūna" xfId="53"/>
    <cellStyle name="Piezīme" xfId="54"/>
    <cellStyle name="Percent" xfId="55"/>
    <cellStyle name="Saistīta šūna" xfId="56"/>
    <cellStyle name="Slikts" xfId="57"/>
    <cellStyle name="Currency" xfId="58"/>
    <cellStyle name="Currency [0]" xfId="59"/>
    <cellStyle name="Virsraksts 1" xfId="60"/>
    <cellStyle name="Virsraksts 2" xfId="61"/>
    <cellStyle name="Virsraksts 3" xfId="62"/>
    <cellStyle name="Virsraksts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PageLayoutView="0" workbookViewId="0" topLeftCell="A24">
      <selection activeCell="K41" sqref="K41"/>
    </sheetView>
  </sheetViews>
  <sheetFormatPr defaultColWidth="9.140625" defaultRowHeight="12.75"/>
  <cols>
    <col min="1" max="1" width="22.7109375" style="0" customWidth="1"/>
    <col min="2" max="2" width="13.421875" style="0" customWidth="1"/>
    <col min="6" max="6" width="9.57421875" style="0" bestFit="1" customWidth="1"/>
    <col min="8" max="8" width="11.57421875" style="0" bestFit="1" customWidth="1"/>
    <col min="9" max="10" width="9.57421875" style="0" bestFit="1" customWidth="1"/>
  </cols>
  <sheetData>
    <row r="1" spans="1:5" ht="12.75">
      <c r="A1" s="17" t="s">
        <v>86</v>
      </c>
      <c r="B1" s="17"/>
      <c r="C1" s="17"/>
      <c r="D1" s="17"/>
      <c r="E1" s="17"/>
    </row>
    <row r="2" spans="1:5" ht="12.75">
      <c r="A2" s="30"/>
      <c r="B2" s="30" t="s">
        <v>97</v>
      </c>
      <c r="C2" s="7"/>
      <c r="D2" s="7"/>
      <c r="E2" s="7"/>
    </row>
    <row r="3" spans="1:6" ht="12.75">
      <c r="A3" s="44" t="s">
        <v>98</v>
      </c>
      <c r="B3" s="44"/>
      <c r="C3" s="7"/>
      <c r="D3" s="7"/>
      <c r="E3" s="7"/>
      <c r="F3" s="43"/>
    </row>
    <row r="4" spans="1:10" ht="51">
      <c r="A4" s="61"/>
      <c r="B4" s="62" t="s">
        <v>42</v>
      </c>
      <c r="C4" s="62" t="s">
        <v>59</v>
      </c>
      <c r="D4" s="62" t="s">
        <v>57</v>
      </c>
      <c r="E4" s="62" t="s">
        <v>58</v>
      </c>
      <c r="F4" s="63" t="s">
        <v>60</v>
      </c>
      <c r="G4" s="32"/>
      <c r="H4" s="7"/>
      <c r="I4" s="7"/>
      <c r="J4" s="7"/>
    </row>
    <row r="5" spans="1:10" ht="12.75">
      <c r="A5" s="31" t="s">
        <v>43</v>
      </c>
      <c r="B5" s="31"/>
      <c r="C5" s="42"/>
      <c r="D5" s="42"/>
      <c r="E5" s="42"/>
      <c r="F5" s="42"/>
      <c r="G5" s="32"/>
      <c r="H5" s="7"/>
      <c r="I5" s="7"/>
      <c r="J5" s="7"/>
    </row>
    <row r="6" spans="1:10" ht="12.75">
      <c r="A6" s="42" t="s">
        <v>44</v>
      </c>
      <c r="B6" s="42"/>
      <c r="C6" s="42"/>
      <c r="D6" s="42"/>
      <c r="E6" s="42"/>
      <c r="F6" s="42"/>
      <c r="G6" s="32"/>
      <c r="H6" s="7"/>
      <c r="I6" s="7"/>
      <c r="J6" s="7"/>
    </row>
    <row r="7" spans="1:10" ht="12.75">
      <c r="A7" s="42" t="s">
        <v>45</v>
      </c>
      <c r="B7" s="42">
        <v>1</v>
      </c>
      <c r="C7" s="42">
        <v>550</v>
      </c>
      <c r="D7" s="52"/>
      <c r="E7" s="42"/>
      <c r="F7" s="42"/>
      <c r="G7" s="35"/>
      <c r="H7" s="7"/>
      <c r="I7" s="7"/>
      <c r="J7" s="7"/>
    </row>
    <row r="8" spans="1:10" ht="12.75">
      <c r="A8" s="42" t="s">
        <v>71</v>
      </c>
      <c r="B8" s="42">
        <v>1</v>
      </c>
      <c r="C8" s="42">
        <v>370</v>
      </c>
      <c r="D8" s="52"/>
      <c r="E8" s="42"/>
      <c r="F8" s="42"/>
      <c r="G8" s="30"/>
      <c r="H8" s="7"/>
      <c r="I8" s="7"/>
      <c r="J8" s="7"/>
    </row>
    <row r="9" spans="1:10" ht="12.75">
      <c r="A9" s="42" t="s">
        <v>99</v>
      </c>
      <c r="B9" s="42">
        <v>0.5</v>
      </c>
      <c r="C9" s="42">
        <v>238</v>
      </c>
      <c r="D9" s="52"/>
      <c r="E9" s="42"/>
      <c r="F9" s="42"/>
      <c r="G9" s="7"/>
      <c r="H9" s="7"/>
      <c r="I9" s="7"/>
      <c r="J9" s="7"/>
    </row>
    <row r="10" spans="1:10" ht="38.25">
      <c r="A10" s="46" t="s">
        <v>46</v>
      </c>
      <c r="B10" s="46"/>
      <c r="C10" s="31"/>
      <c r="D10" s="52"/>
      <c r="E10" s="31"/>
      <c r="F10" s="31"/>
      <c r="G10" s="30"/>
      <c r="H10" s="7"/>
      <c r="I10" s="7"/>
      <c r="J10" s="7"/>
    </row>
    <row r="11" spans="1:10" ht="12.75">
      <c r="A11" s="42" t="s">
        <v>47</v>
      </c>
      <c r="B11" s="42">
        <v>-1</v>
      </c>
      <c r="C11" s="42">
        <v>-419</v>
      </c>
      <c r="D11" s="52"/>
      <c r="E11" s="42"/>
      <c r="F11" s="42"/>
      <c r="G11" s="7"/>
      <c r="H11" s="7"/>
      <c r="I11" s="7"/>
      <c r="J11" s="7"/>
    </row>
    <row r="12" spans="1:10" ht="12.75">
      <c r="A12" s="42" t="s">
        <v>48</v>
      </c>
      <c r="B12" s="42">
        <v>-0.68</v>
      </c>
      <c r="C12" s="42">
        <v>-461</v>
      </c>
      <c r="D12" s="52"/>
      <c r="E12" s="42"/>
      <c r="F12" s="42"/>
      <c r="G12" s="7"/>
      <c r="H12" s="7"/>
      <c r="I12" s="7"/>
      <c r="J12" s="7"/>
    </row>
    <row r="13" spans="1:10" ht="12.75">
      <c r="A13" s="42" t="s">
        <v>49</v>
      </c>
      <c r="B13" s="31">
        <f>SUM(B7:B12)</f>
        <v>0.82</v>
      </c>
      <c r="C13" s="31">
        <f>SUM(C7:C12)</f>
        <v>278</v>
      </c>
      <c r="D13" s="31">
        <v>2908</v>
      </c>
      <c r="E13" s="31">
        <v>882</v>
      </c>
      <c r="F13" s="64">
        <f>D13+E13</f>
        <v>3790</v>
      </c>
      <c r="G13" s="36"/>
      <c r="H13" s="32"/>
      <c r="I13" s="32"/>
      <c r="J13" s="32"/>
    </row>
    <row r="14" spans="1:10" ht="12.75">
      <c r="A14" s="42"/>
      <c r="B14" s="42"/>
      <c r="C14" s="52"/>
      <c r="D14" s="52"/>
      <c r="E14" s="59"/>
      <c r="F14" s="64"/>
      <c r="G14" s="36"/>
      <c r="H14" s="32"/>
      <c r="I14" s="32"/>
      <c r="J14" s="32"/>
    </row>
    <row r="15" spans="1:10" ht="12.75">
      <c r="A15" s="31" t="s">
        <v>50</v>
      </c>
      <c r="B15" s="31"/>
      <c r="C15" s="52"/>
      <c r="D15" s="52"/>
      <c r="E15" s="59"/>
      <c r="F15" s="64"/>
      <c r="G15" s="36"/>
      <c r="H15" s="32"/>
      <c r="I15" s="32"/>
      <c r="J15" s="32"/>
    </row>
    <row r="16" spans="1:10" ht="12.75">
      <c r="A16" s="42" t="s">
        <v>47</v>
      </c>
      <c r="B16" s="42">
        <v>0.65</v>
      </c>
      <c r="C16" s="52">
        <v>272</v>
      </c>
      <c r="D16" s="52"/>
      <c r="E16" s="59"/>
      <c r="F16" s="64"/>
      <c r="G16" s="36"/>
      <c r="H16" s="32"/>
      <c r="I16" s="32"/>
      <c r="J16" s="32"/>
    </row>
    <row r="17" spans="1:10" ht="12.75">
      <c r="A17" s="42" t="s">
        <v>48</v>
      </c>
      <c r="B17" s="42">
        <v>0.15</v>
      </c>
      <c r="C17" s="52">
        <v>102</v>
      </c>
      <c r="D17" s="52"/>
      <c r="E17" s="59"/>
      <c r="F17" s="64"/>
      <c r="G17" s="36"/>
      <c r="H17" s="32"/>
      <c r="I17" s="32"/>
      <c r="J17" s="32"/>
    </row>
    <row r="18" spans="1:10" ht="12.75">
      <c r="A18" s="42" t="s">
        <v>49</v>
      </c>
      <c r="B18" s="31">
        <f>SUM(B16:B17)</f>
        <v>0.8</v>
      </c>
      <c r="C18" s="31">
        <f>SUM(C16:C17)</f>
        <v>374</v>
      </c>
      <c r="D18" s="31">
        <v>3912</v>
      </c>
      <c r="E18" s="31">
        <v>1187</v>
      </c>
      <c r="F18" s="64">
        <f>D18+E18</f>
        <v>5099</v>
      </c>
      <c r="G18" s="36"/>
      <c r="H18" s="32"/>
      <c r="I18" s="32"/>
      <c r="J18" s="32"/>
    </row>
    <row r="19" spans="1:10" ht="12.75">
      <c r="A19" s="42"/>
      <c r="B19" s="31"/>
      <c r="C19" s="52"/>
      <c r="D19" s="52"/>
      <c r="E19" s="59"/>
      <c r="F19" s="64"/>
      <c r="G19" s="36"/>
      <c r="H19" s="32"/>
      <c r="I19" s="32"/>
      <c r="J19" s="32"/>
    </row>
    <row r="20" spans="1:10" ht="12.75">
      <c r="A20" s="31" t="s">
        <v>51</v>
      </c>
      <c r="B20" s="31"/>
      <c r="C20" s="52"/>
      <c r="D20" s="52"/>
      <c r="E20" s="59"/>
      <c r="F20" s="64"/>
      <c r="G20" s="36"/>
      <c r="H20" s="32"/>
      <c r="I20" s="32"/>
      <c r="J20" s="32"/>
    </row>
    <row r="21" spans="1:10" ht="12.75">
      <c r="A21" s="42" t="s">
        <v>47</v>
      </c>
      <c r="B21" s="42">
        <v>0.35</v>
      </c>
      <c r="C21" s="52">
        <v>147</v>
      </c>
      <c r="D21" s="52"/>
      <c r="E21" s="59"/>
      <c r="F21" s="64"/>
      <c r="G21" s="36"/>
      <c r="H21" s="32"/>
      <c r="I21" s="32"/>
      <c r="J21" s="32"/>
    </row>
    <row r="22" spans="1:10" ht="12.75">
      <c r="A22" s="42" t="s">
        <v>48</v>
      </c>
      <c r="B22" s="42">
        <v>0.08</v>
      </c>
      <c r="C22" s="52">
        <v>54</v>
      </c>
      <c r="D22" s="52"/>
      <c r="E22" s="59"/>
      <c r="F22" s="64"/>
      <c r="G22" s="36"/>
      <c r="H22" s="32"/>
      <c r="I22" s="32"/>
      <c r="J22" s="32"/>
    </row>
    <row r="23" spans="1:10" ht="12.75">
      <c r="A23" s="65" t="s">
        <v>49</v>
      </c>
      <c r="B23" s="31">
        <f>SUM(B21:B22)</f>
        <v>0.43</v>
      </c>
      <c r="C23" s="31">
        <f>SUM(C21:C22)</f>
        <v>201</v>
      </c>
      <c r="D23" s="31">
        <v>2103</v>
      </c>
      <c r="E23" s="31">
        <v>638</v>
      </c>
      <c r="F23" s="64">
        <f>D23+E23</f>
        <v>2741</v>
      </c>
      <c r="G23" s="36"/>
      <c r="H23" s="32"/>
      <c r="I23" s="32"/>
      <c r="J23" s="32"/>
    </row>
    <row r="24" spans="1:10" ht="12.75">
      <c r="A24" s="42"/>
      <c r="B24" s="42"/>
      <c r="C24" s="52"/>
      <c r="D24" s="52"/>
      <c r="E24" s="59"/>
      <c r="F24" s="64"/>
      <c r="G24" s="36"/>
      <c r="H24" s="32"/>
      <c r="I24" s="32"/>
      <c r="J24" s="32"/>
    </row>
    <row r="25" spans="1:10" ht="12.75">
      <c r="A25" s="66" t="s">
        <v>52</v>
      </c>
      <c r="B25" s="66"/>
      <c r="C25" s="52"/>
      <c r="D25" s="52"/>
      <c r="E25" s="59"/>
      <c r="F25" s="64"/>
      <c r="G25" s="36"/>
      <c r="H25" s="32"/>
      <c r="I25" s="32"/>
      <c r="J25" s="32"/>
    </row>
    <row r="26" spans="1:10" ht="12.75">
      <c r="A26" s="42" t="s">
        <v>44</v>
      </c>
      <c r="B26" s="42"/>
      <c r="C26" s="52"/>
      <c r="D26" s="52"/>
      <c r="E26" s="59"/>
      <c r="F26" s="64"/>
      <c r="G26" s="36"/>
      <c r="H26" s="32"/>
      <c r="I26" s="32"/>
      <c r="J26" s="32"/>
    </row>
    <row r="27" spans="1:10" ht="12.75">
      <c r="A27" s="42" t="s">
        <v>53</v>
      </c>
      <c r="B27" s="42">
        <v>3</v>
      </c>
      <c r="C27" s="52">
        <v>1464</v>
      </c>
      <c r="D27" s="52"/>
      <c r="E27" s="59"/>
      <c r="F27" s="64"/>
      <c r="G27" s="36"/>
      <c r="H27" s="32"/>
      <c r="I27" s="32"/>
      <c r="J27" s="32"/>
    </row>
    <row r="28" spans="1:10" ht="12.75">
      <c r="A28" s="42" t="s">
        <v>54</v>
      </c>
      <c r="B28" s="42">
        <v>1</v>
      </c>
      <c r="C28" s="52">
        <v>488</v>
      </c>
      <c r="D28" s="52"/>
      <c r="E28" s="59"/>
      <c r="F28" s="64"/>
      <c r="G28" s="36"/>
      <c r="H28" s="32"/>
      <c r="I28" s="32"/>
      <c r="J28" s="32"/>
    </row>
    <row r="29" spans="1:10" ht="12.75">
      <c r="A29" s="42" t="s">
        <v>72</v>
      </c>
      <c r="B29" s="42">
        <v>1.3</v>
      </c>
      <c r="C29" s="52">
        <v>481</v>
      </c>
      <c r="D29" s="52"/>
      <c r="E29" s="59"/>
      <c r="F29" s="64"/>
      <c r="G29" s="36"/>
      <c r="H29" s="32"/>
      <c r="I29" s="32"/>
      <c r="J29" s="32"/>
    </row>
    <row r="30" spans="1:10" ht="12.75">
      <c r="A30" s="42" t="s">
        <v>100</v>
      </c>
      <c r="B30" s="42">
        <v>0.5</v>
      </c>
      <c r="C30" s="52">
        <v>194</v>
      </c>
      <c r="D30" s="52"/>
      <c r="E30" s="59"/>
      <c r="F30" s="64"/>
      <c r="G30" s="36"/>
      <c r="H30" s="32"/>
      <c r="I30" s="32"/>
      <c r="J30" s="32"/>
    </row>
    <row r="31" spans="1:10" ht="12.75">
      <c r="A31" s="42" t="s">
        <v>55</v>
      </c>
      <c r="B31" s="42">
        <v>0.5</v>
      </c>
      <c r="C31" s="52">
        <v>185</v>
      </c>
      <c r="D31" s="52"/>
      <c r="E31" s="59"/>
      <c r="F31" s="64"/>
      <c r="G31" s="36"/>
      <c r="H31" s="32"/>
      <c r="I31" s="32"/>
      <c r="J31" s="32"/>
    </row>
    <row r="32" spans="1:10" ht="12.75">
      <c r="A32" s="42" t="s">
        <v>99</v>
      </c>
      <c r="B32" s="42">
        <v>0.5</v>
      </c>
      <c r="C32" s="52">
        <v>237</v>
      </c>
      <c r="D32" s="52"/>
      <c r="E32" s="59"/>
      <c r="F32" s="64"/>
      <c r="G32" s="36"/>
      <c r="H32" s="32"/>
      <c r="I32" s="32"/>
      <c r="J32" s="32"/>
    </row>
    <row r="33" spans="1:10" ht="12.75" hidden="1">
      <c r="A33" s="42"/>
      <c r="B33" s="42"/>
      <c r="C33" s="52"/>
      <c r="D33" s="52"/>
      <c r="E33" s="59"/>
      <c r="F33" s="64"/>
      <c r="G33" s="36"/>
      <c r="H33" s="32"/>
      <c r="I33" s="32"/>
      <c r="J33" s="32"/>
    </row>
    <row r="34" spans="1:10" ht="12.75">
      <c r="A34" s="42" t="s">
        <v>48</v>
      </c>
      <c r="B34" s="42">
        <v>0.45</v>
      </c>
      <c r="C34" s="52">
        <v>305</v>
      </c>
      <c r="D34" s="52"/>
      <c r="E34" s="59"/>
      <c r="F34" s="64"/>
      <c r="G34" s="36"/>
      <c r="H34" s="32"/>
      <c r="I34" s="32"/>
      <c r="J34" s="32"/>
    </row>
    <row r="35" spans="1:10" ht="12.75">
      <c r="A35" s="42" t="s">
        <v>49</v>
      </c>
      <c r="B35" s="31">
        <f>SUM(B27:B34)</f>
        <v>7.25</v>
      </c>
      <c r="C35" s="31">
        <f>SUM(C27:C34)</f>
        <v>3354</v>
      </c>
      <c r="D35" s="31">
        <v>35086</v>
      </c>
      <c r="E35" s="31">
        <v>10639</v>
      </c>
      <c r="F35" s="64">
        <f>D35+E35</f>
        <v>45725</v>
      </c>
      <c r="G35" s="36"/>
      <c r="H35" s="32"/>
      <c r="I35" s="32"/>
      <c r="J35" s="32"/>
    </row>
    <row r="36" spans="1:10" ht="12.75">
      <c r="A36" s="42"/>
      <c r="B36" s="31"/>
      <c r="C36" s="52"/>
      <c r="D36" s="52"/>
      <c r="E36" s="67"/>
      <c r="F36" s="64"/>
      <c r="G36" s="36"/>
      <c r="H36" s="32"/>
      <c r="I36" s="32"/>
      <c r="J36" s="32"/>
    </row>
    <row r="37" spans="1:12" ht="12.75">
      <c r="A37" s="31" t="s">
        <v>10</v>
      </c>
      <c r="B37" s="31"/>
      <c r="C37" s="52"/>
      <c r="D37" s="52"/>
      <c r="E37" s="67"/>
      <c r="F37" s="64"/>
      <c r="G37" s="36"/>
      <c r="H37" s="32"/>
      <c r="I37" s="32"/>
      <c r="J37" s="32"/>
      <c r="L37" s="18"/>
    </row>
    <row r="38" spans="1:10" ht="12.75">
      <c r="A38" s="42" t="s">
        <v>45</v>
      </c>
      <c r="B38" s="59">
        <v>1</v>
      </c>
      <c r="C38" s="52">
        <v>550</v>
      </c>
      <c r="D38" s="52"/>
      <c r="E38" s="67"/>
      <c r="F38" s="64"/>
      <c r="G38" s="36"/>
      <c r="H38" s="32"/>
      <c r="I38" s="32"/>
      <c r="J38" s="32"/>
    </row>
    <row r="39" spans="1:10" ht="12.75">
      <c r="A39" s="42" t="s">
        <v>73</v>
      </c>
      <c r="B39" s="59">
        <v>1.8</v>
      </c>
      <c r="C39" s="52">
        <v>666</v>
      </c>
      <c r="D39" s="52"/>
      <c r="E39" s="67"/>
      <c r="F39" s="64"/>
      <c r="G39" s="36"/>
      <c r="H39" s="32"/>
      <c r="I39" s="32"/>
      <c r="J39" s="32"/>
    </row>
    <row r="40" spans="1:10" ht="12.75">
      <c r="A40" s="42" t="s">
        <v>100</v>
      </c>
      <c r="B40" s="59">
        <v>1</v>
      </c>
      <c r="C40" s="52">
        <v>194</v>
      </c>
      <c r="D40" s="52"/>
      <c r="E40" s="67"/>
      <c r="F40" s="64"/>
      <c r="G40" s="36"/>
      <c r="H40" s="32"/>
      <c r="I40" s="32"/>
      <c r="J40" s="32"/>
    </row>
    <row r="41" spans="1:10" ht="12.75">
      <c r="A41" s="42" t="s">
        <v>49</v>
      </c>
      <c r="B41" s="31">
        <f>SUM(B38:B40)</f>
        <v>3.8</v>
      </c>
      <c r="C41" s="31">
        <f>SUM(C38:C40)</f>
        <v>1410</v>
      </c>
      <c r="D41" s="31">
        <v>14750</v>
      </c>
      <c r="E41" s="31">
        <v>4474</v>
      </c>
      <c r="F41" s="64">
        <f aca="true" t="shared" si="0" ref="F41:F47">D41+E41</f>
        <v>19224</v>
      </c>
      <c r="G41" s="36"/>
      <c r="H41" s="32"/>
      <c r="I41" s="32"/>
      <c r="J41" s="32"/>
    </row>
    <row r="42" spans="1:10" ht="12.75">
      <c r="A42" s="42"/>
      <c r="B42" s="31"/>
      <c r="C42" s="52"/>
      <c r="D42" s="52"/>
      <c r="E42" s="67"/>
      <c r="F42" s="64"/>
      <c r="G42" s="36"/>
      <c r="H42" s="32"/>
      <c r="I42" s="32"/>
      <c r="J42" s="32"/>
    </row>
    <row r="43" spans="1:10" ht="12.75">
      <c r="A43" s="31" t="s">
        <v>11</v>
      </c>
      <c r="B43" s="31"/>
      <c r="C43" s="52"/>
      <c r="D43" s="52"/>
      <c r="E43" s="67"/>
      <c r="F43" s="64"/>
      <c r="G43" s="36"/>
      <c r="H43" s="32"/>
      <c r="I43" s="32"/>
      <c r="J43" s="32"/>
    </row>
    <row r="44" spans="1:10" ht="12.75">
      <c r="A44" s="42" t="s">
        <v>45</v>
      </c>
      <c r="B44" s="42">
        <v>1</v>
      </c>
      <c r="C44" s="52">
        <v>488</v>
      </c>
      <c r="D44" s="52"/>
      <c r="E44" s="67"/>
      <c r="F44" s="64"/>
      <c r="G44" s="36"/>
      <c r="H44" s="32"/>
      <c r="I44" s="32"/>
      <c r="J44" s="32"/>
    </row>
    <row r="45" spans="1:10" ht="12.75">
      <c r="A45" s="42" t="s">
        <v>74</v>
      </c>
      <c r="B45" s="59">
        <v>0.4</v>
      </c>
      <c r="C45" s="52">
        <v>148</v>
      </c>
      <c r="D45" s="52"/>
      <c r="E45" s="67"/>
      <c r="F45" s="64"/>
      <c r="G45" s="36"/>
      <c r="H45" s="32"/>
      <c r="I45" s="32"/>
      <c r="J45" s="32"/>
    </row>
    <row r="46" spans="1:10" ht="12.75" customHeight="1">
      <c r="A46" s="42" t="s">
        <v>49</v>
      </c>
      <c r="B46" s="31">
        <f>SUM(B44:B45)</f>
        <v>1.4</v>
      </c>
      <c r="C46" s="31">
        <f>SUM(C44:C45)</f>
        <v>636</v>
      </c>
      <c r="D46" s="31">
        <v>6653</v>
      </c>
      <c r="E46" s="31">
        <v>2018</v>
      </c>
      <c r="F46" s="64">
        <f t="shared" si="0"/>
        <v>8671</v>
      </c>
      <c r="G46" s="36"/>
      <c r="H46" s="32"/>
      <c r="I46" s="32"/>
      <c r="J46" s="32"/>
    </row>
    <row r="47" spans="1:10" ht="12.75">
      <c r="A47" s="31" t="s">
        <v>56</v>
      </c>
      <c r="B47" s="31"/>
      <c r="C47" s="31">
        <f>C13+C18+C23+C35+C41+C46</f>
        <v>6253</v>
      </c>
      <c r="D47" s="31">
        <f>SUM(D13:D46)</f>
        <v>65412</v>
      </c>
      <c r="E47" s="31">
        <f>E13+E18+E23+E35+E41+E46</f>
        <v>19838</v>
      </c>
      <c r="F47" s="64">
        <f t="shared" si="0"/>
        <v>85250</v>
      </c>
      <c r="G47" s="36"/>
      <c r="H47" s="32"/>
      <c r="I47" s="32"/>
      <c r="J47" s="32"/>
    </row>
    <row r="48" spans="1:10" s="34" customFormat="1" ht="12.75">
      <c r="A48" s="68" t="s">
        <v>102</v>
      </c>
      <c r="B48" s="45"/>
      <c r="C48" s="69"/>
      <c r="D48" s="69">
        <v>65413</v>
      </c>
      <c r="E48" s="69">
        <v>19838</v>
      </c>
      <c r="F48" s="29"/>
      <c r="G48" s="36"/>
      <c r="H48" s="70"/>
      <c r="I48" s="29"/>
      <c r="J48" s="29"/>
    </row>
    <row r="49" spans="1:10" s="34" customFormat="1" ht="12.75">
      <c r="A49" s="71"/>
      <c r="B49" s="45"/>
      <c r="C49" s="69"/>
      <c r="D49" s="69"/>
      <c r="E49" s="69"/>
      <c r="F49" s="29"/>
      <c r="G49" s="36"/>
      <c r="H49" s="70"/>
      <c r="I49" s="29"/>
      <c r="J49" s="29"/>
    </row>
    <row r="50" spans="1:10" s="34" customFormat="1" ht="12.75">
      <c r="A50" s="43" t="s">
        <v>101</v>
      </c>
      <c r="B50"/>
      <c r="C50"/>
      <c r="D50"/>
      <c r="E50"/>
      <c r="F50"/>
      <c r="G50" s="29"/>
      <c r="H50" s="29"/>
      <c r="I50" s="29"/>
      <c r="J50" s="29"/>
    </row>
    <row r="51" spans="1:6" s="34" customFormat="1" ht="51">
      <c r="A51" s="72"/>
      <c r="B51" s="73"/>
      <c r="C51" s="46" t="s">
        <v>75</v>
      </c>
      <c r="D51" s="46" t="s">
        <v>76</v>
      </c>
      <c r="E51" s="47"/>
      <c r="F51" s="29"/>
    </row>
    <row r="52" spans="1:9" s="34" customFormat="1" ht="12.75">
      <c r="A52" s="59" t="s">
        <v>61</v>
      </c>
      <c r="B52" s="59"/>
      <c r="C52" s="59">
        <v>66844</v>
      </c>
      <c r="D52" s="52">
        <v>35985</v>
      </c>
      <c r="E52" s="48"/>
      <c r="F52" s="70"/>
      <c r="I52" s="74"/>
    </row>
    <row r="53" spans="1:9" s="34" customFormat="1" ht="12.75">
      <c r="A53" s="72" t="s">
        <v>10</v>
      </c>
      <c r="B53" s="73"/>
      <c r="C53" s="59">
        <v>40168</v>
      </c>
      <c r="D53" s="52">
        <v>21622</v>
      </c>
      <c r="E53" s="48"/>
      <c r="F53" s="70"/>
      <c r="I53" s="74"/>
    </row>
    <row r="54" spans="1:9" s="34" customFormat="1" ht="12.75">
      <c r="A54" s="59" t="s">
        <v>11</v>
      </c>
      <c r="B54" s="59"/>
      <c r="C54" s="59">
        <v>443</v>
      </c>
      <c r="D54" s="52">
        <v>238</v>
      </c>
      <c r="E54" s="48"/>
      <c r="F54" s="70"/>
      <c r="I54" s="75"/>
    </row>
    <row r="55" spans="1:9" s="34" customFormat="1" ht="12.75">
      <c r="A55" s="76" t="s">
        <v>49</v>
      </c>
      <c r="B55" s="73"/>
      <c r="C55" s="31">
        <f>SUM(C52:C54)</f>
        <v>107455</v>
      </c>
      <c r="D55" s="31">
        <f>SUM(D52:D54)</f>
        <v>57845</v>
      </c>
      <c r="E55" s="36"/>
      <c r="F55" s="70"/>
      <c r="I55" s="75"/>
    </row>
    <row r="56" spans="1:10" s="34" customFormat="1" ht="12.75">
      <c r="A56" s="69"/>
      <c r="B56" s="69"/>
      <c r="C56" s="69"/>
      <c r="D56" s="48"/>
      <c r="E56" s="45"/>
      <c r="F56" s="29"/>
      <c r="G56" s="69"/>
      <c r="H56" s="45"/>
      <c r="I56" s="45"/>
      <c r="J56" s="45"/>
    </row>
    <row r="57" spans="4:10" s="34" customFormat="1" ht="12.75">
      <c r="D57" s="48"/>
      <c r="E57" s="29"/>
      <c r="F57" s="29"/>
      <c r="H57" s="69"/>
      <c r="I57" s="69"/>
      <c r="J57" s="69"/>
    </row>
    <row r="58" spans="1:9" s="7" customFormat="1" ht="12.75">
      <c r="A58" s="30"/>
      <c r="B58" s="30"/>
      <c r="C58" s="44"/>
      <c r="D58" s="48"/>
      <c r="I58" s="44"/>
    </row>
    <row r="59" spans="1:4" s="7" customFormat="1" ht="12.75">
      <c r="A59" s="30"/>
      <c r="B59" s="44"/>
      <c r="C59" s="44"/>
      <c r="D59" s="44"/>
    </row>
    <row r="60" spans="1:2" s="7" customFormat="1" ht="12.75">
      <c r="A60" s="44"/>
      <c r="B60" s="49"/>
    </row>
    <row r="61" spans="1:8" s="7" customFormat="1" ht="12.75">
      <c r="A61" s="44"/>
      <c r="B61" s="49"/>
      <c r="H61" s="44"/>
    </row>
    <row r="62" spans="1:2" s="7" customFormat="1" ht="12.75">
      <c r="A62" s="44"/>
      <c r="B62" s="49"/>
    </row>
    <row r="63" s="7" customFormat="1" ht="12.75"/>
    <row r="64" s="7" customFormat="1" ht="12.75"/>
    <row r="65" s="7" customFormat="1" ht="12.75"/>
    <row r="66" s="7" customFormat="1" ht="12.75"/>
    <row r="67" s="7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"/>
  <sheetViews>
    <sheetView zoomScalePageLayoutView="0" workbookViewId="0" topLeftCell="A1">
      <selection activeCell="P1" sqref="P1:T3"/>
    </sheetView>
  </sheetViews>
  <sheetFormatPr defaultColWidth="9.140625" defaultRowHeight="12.75"/>
  <cols>
    <col min="1" max="1" width="12.28125" style="0" customWidth="1"/>
    <col min="2" max="2" width="44.7109375" style="0" customWidth="1"/>
    <col min="3" max="3" width="13.57421875" style="0" customWidth="1"/>
    <col min="4" max="4" width="12.140625" style="0" customWidth="1"/>
    <col min="5" max="5" width="11.28125" style="0" customWidth="1"/>
    <col min="6" max="14" width="9.140625" style="0" customWidth="1"/>
    <col min="15" max="15" width="12.421875" style="0" customWidth="1"/>
    <col min="16" max="20" width="9.140625" style="0" customWidth="1"/>
    <col min="21" max="22" width="9.140625" style="7" customWidth="1"/>
    <col min="23" max="23" width="10.57421875" style="7" customWidth="1"/>
    <col min="24" max="28" width="9.140625" style="7" customWidth="1"/>
  </cols>
  <sheetData>
    <row r="1" spans="1:2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 t="s">
        <v>103</v>
      </c>
      <c r="Q1" s="1"/>
      <c r="R1" s="1"/>
      <c r="S1" s="1"/>
      <c r="T1" s="1"/>
    </row>
    <row r="2" spans="1:20" ht="18.75">
      <c r="A2" s="1"/>
      <c r="B2" s="84" t="s">
        <v>83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 t="s">
        <v>104</v>
      </c>
      <c r="Q2" s="1"/>
      <c r="R2" s="1"/>
      <c r="S2" s="1"/>
      <c r="T2" s="1"/>
    </row>
    <row r="3" spans="1:20" ht="12.75">
      <c r="A3" s="1"/>
      <c r="B3" s="3" t="s">
        <v>82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 t="s">
        <v>105</v>
      </c>
      <c r="Q3" s="1"/>
      <c r="R3" s="1"/>
      <c r="S3" s="1"/>
      <c r="T3" s="1"/>
    </row>
    <row r="4" spans="1:20" ht="12.75">
      <c r="A4" s="1"/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52.5" customHeight="1">
      <c r="A5" s="21" t="s">
        <v>1</v>
      </c>
      <c r="B5" s="22" t="s">
        <v>0</v>
      </c>
      <c r="C5" s="55" t="s">
        <v>12</v>
      </c>
      <c r="D5" s="55" t="s">
        <v>13</v>
      </c>
      <c r="E5" s="55" t="s">
        <v>10</v>
      </c>
      <c r="F5" s="56" t="s">
        <v>11</v>
      </c>
      <c r="G5" s="20" t="s">
        <v>14</v>
      </c>
      <c r="H5" s="20" t="s">
        <v>15</v>
      </c>
      <c r="I5" s="20" t="s">
        <v>16</v>
      </c>
      <c r="J5" s="20" t="s">
        <v>17</v>
      </c>
      <c r="K5" s="20" t="s">
        <v>18</v>
      </c>
      <c r="L5" s="20" t="s">
        <v>19</v>
      </c>
      <c r="M5" s="20" t="s">
        <v>20</v>
      </c>
      <c r="N5" s="20" t="s">
        <v>21</v>
      </c>
      <c r="O5" s="20" t="s">
        <v>22</v>
      </c>
      <c r="P5" s="20" t="s">
        <v>23</v>
      </c>
      <c r="Q5" s="20" t="s">
        <v>24</v>
      </c>
      <c r="R5" s="20" t="s">
        <v>25</v>
      </c>
      <c r="S5" s="23" t="s">
        <v>26</v>
      </c>
      <c r="T5" s="20" t="s">
        <v>27</v>
      </c>
    </row>
    <row r="6" spans="1:20" ht="22.5" customHeight="1">
      <c r="A6" s="8"/>
      <c r="B6" s="9" t="s">
        <v>84</v>
      </c>
      <c r="C6" s="19">
        <v>703</v>
      </c>
      <c r="D6" s="53">
        <v>367</v>
      </c>
      <c r="E6" s="53">
        <v>261</v>
      </c>
      <c r="F6" s="53">
        <v>117</v>
      </c>
      <c r="G6" s="50">
        <v>71</v>
      </c>
      <c r="H6" s="50">
        <v>83</v>
      </c>
      <c r="I6" s="50">
        <v>88</v>
      </c>
      <c r="J6" s="50">
        <v>88</v>
      </c>
      <c r="K6" s="50">
        <v>130</v>
      </c>
      <c r="L6" s="50">
        <v>47</v>
      </c>
      <c r="M6" s="50">
        <v>70</v>
      </c>
      <c r="N6" s="50">
        <v>161</v>
      </c>
      <c r="O6" s="50">
        <v>96</v>
      </c>
      <c r="P6" s="50">
        <v>50</v>
      </c>
      <c r="Q6" s="50">
        <v>28</v>
      </c>
      <c r="R6" s="50">
        <v>28</v>
      </c>
      <c r="S6" s="50">
        <v>58</v>
      </c>
      <c r="T6" s="50">
        <f aca="true" t="shared" si="0" ref="T6:T26">C6+D6+E6+F6+G6+H6+I6+J6+K6+L6+M6+N6+O6+P6+Q6+R6+S6</f>
        <v>2446</v>
      </c>
    </row>
    <row r="7" spans="1:20" ht="29.25" customHeight="1">
      <c r="A7" s="81" t="s">
        <v>85</v>
      </c>
      <c r="B7" s="80"/>
      <c r="C7" s="80"/>
      <c r="D7" s="80"/>
      <c r="E7" s="80"/>
      <c r="F7" s="5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50">
        <f t="shared" si="0"/>
        <v>0</v>
      </c>
    </row>
    <row r="8" spans="1:20" ht="39.75" customHeight="1">
      <c r="A8" s="11">
        <v>1100</v>
      </c>
      <c r="B8" s="2" t="s">
        <v>88</v>
      </c>
      <c r="C8" s="53">
        <v>181732</v>
      </c>
      <c r="D8" s="53">
        <v>120993</v>
      </c>
      <c r="E8" s="53">
        <v>85284</v>
      </c>
      <c r="F8" s="53">
        <v>12544</v>
      </c>
      <c r="G8" s="60">
        <v>65251</v>
      </c>
      <c r="H8" s="53">
        <v>57939</v>
      </c>
      <c r="I8" s="53">
        <v>37260</v>
      </c>
      <c r="J8" s="53">
        <v>48334</v>
      </c>
      <c r="K8" s="60">
        <v>68142</v>
      </c>
      <c r="L8" s="53">
        <v>30910</v>
      </c>
      <c r="M8" s="53">
        <v>47405</v>
      </c>
      <c r="N8" s="53">
        <v>100691</v>
      </c>
      <c r="O8" s="53">
        <v>63723</v>
      </c>
      <c r="P8" s="53">
        <v>70674</v>
      </c>
      <c r="Q8" s="53">
        <v>31725</v>
      </c>
      <c r="R8" s="53">
        <v>23378</v>
      </c>
      <c r="S8" s="53">
        <v>43068</v>
      </c>
      <c r="T8" s="50">
        <f t="shared" si="0"/>
        <v>1089053</v>
      </c>
    </row>
    <row r="9" spans="1:20" ht="69.75" customHeight="1">
      <c r="A9" s="11">
        <v>1200</v>
      </c>
      <c r="B9" s="2" t="s">
        <v>87</v>
      </c>
      <c r="C9" s="53">
        <v>49035</v>
      </c>
      <c r="D9" s="53">
        <v>28832</v>
      </c>
      <c r="E9" s="53">
        <v>22416</v>
      </c>
      <c r="F9" s="53">
        <v>3931</v>
      </c>
      <c r="G9" s="60">
        <v>14426</v>
      </c>
      <c r="H9" s="53">
        <v>15407</v>
      </c>
      <c r="I9" s="53">
        <v>9290</v>
      </c>
      <c r="J9" s="53">
        <v>12318</v>
      </c>
      <c r="K9" s="60">
        <v>17034</v>
      </c>
      <c r="L9" s="53">
        <v>8202</v>
      </c>
      <c r="M9" s="53">
        <v>11461</v>
      </c>
      <c r="N9" s="53">
        <v>26862</v>
      </c>
      <c r="O9" s="53">
        <v>15032</v>
      </c>
      <c r="P9" s="53">
        <v>14734</v>
      </c>
      <c r="Q9" s="53">
        <v>7484</v>
      </c>
      <c r="R9" s="53">
        <v>6016</v>
      </c>
      <c r="S9" s="53">
        <v>10159</v>
      </c>
      <c r="T9" s="50">
        <f t="shared" si="0"/>
        <v>272639</v>
      </c>
    </row>
    <row r="10" spans="1:20" ht="45.75" customHeight="1">
      <c r="A10" s="11">
        <v>2100</v>
      </c>
      <c r="B10" s="2" t="s">
        <v>89</v>
      </c>
      <c r="C10" s="53">
        <v>447</v>
      </c>
      <c r="D10" s="53">
        <v>1369</v>
      </c>
      <c r="E10" s="53">
        <v>41</v>
      </c>
      <c r="F10" s="53">
        <v>14</v>
      </c>
      <c r="G10" s="60">
        <v>5</v>
      </c>
      <c r="H10" s="53">
        <v>97</v>
      </c>
      <c r="I10" s="53"/>
      <c r="J10" s="53">
        <v>115</v>
      </c>
      <c r="K10" s="60">
        <v>70</v>
      </c>
      <c r="L10" s="53"/>
      <c r="M10" s="53"/>
      <c r="N10" s="53">
        <v>255</v>
      </c>
      <c r="O10" s="53"/>
      <c r="P10" s="53">
        <v>589</v>
      </c>
      <c r="Q10" s="53"/>
      <c r="R10" s="53">
        <v>135</v>
      </c>
      <c r="S10" s="53"/>
      <c r="T10" s="50">
        <f t="shared" si="0"/>
        <v>3137</v>
      </c>
    </row>
    <row r="11" spans="1:23" ht="21.75" customHeight="1">
      <c r="A11" s="11">
        <v>2200</v>
      </c>
      <c r="B11" s="2" t="s">
        <v>90</v>
      </c>
      <c r="C11" s="53">
        <f>C12+C13+C14+C15+C16+C17</f>
        <v>88679</v>
      </c>
      <c r="D11" s="53">
        <f aca="true" t="shared" si="1" ref="D11:T11">D12+D13+D14+D15+D16+D17</f>
        <v>86837</v>
      </c>
      <c r="E11" s="53">
        <f t="shared" si="1"/>
        <v>81098</v>
      </c>
      <c r="F11" s="53">
        <f t="shared" si="1"/>
        <v>805</v>
      </c>
      <c r="G11" s="53">
        <f t="shared" si="1"/>
        <v>37889</v>
      </c>
      <c r="H11" s="53">
        <f t="shared" si="1"/>
        <v>59373</v>
      </c>
      <c r="I11" s="53">
        <f t="shared" si="1"/>
        <v>18649</v>
      </c>
      <c r="J11" s="53">
        <f t="shared" si="1"/>
        <v>21610</v>
      </c>
      <c r="K11" s="53">
        <f t="shared" si="1"/>
        <v>45220</v>
      </c>
      <c r="L11" s="53">
        <f t="shared" si="1"/>
        <v>14260</v>
      </c>
      <c r="M11" s="53">
        <f t="shared" si="1"/>
        <v>24915</v>
      </c>
      <c r="N11" s="53">
        <f t="shared" si="1"/>
        <v>29509</v>
      </c>
      <c r="O11" s="53">
        <f t="shared" si="1"/>
        <v>44484</v>
      </c>
      <c r="P11" s="53">
        <f t="shared" si="1"/>
        <v>20182</v>
      </c>
      <c r="Q11" s="53">
        <f t="shared" si="1"/>
        <v>10034</v>
      </c>
      <c r="R11" s="53">
        <f t="shared" si="1"/>
        <v>18006</v>
      </c>
      <c r="S11" s="53">
        <f t="shared" si="1"/>
        <v>27835</v>
      </c>
      <c r="T11" s="53">
        <f t="shared" si="1"/>
        <v>629385</v>
      </c>
      <c r="W11" s="32"/>
    </row>
    <row r="12" spans="1:29" ht="18.75" customHeight="1">
      <c r="A12" s="12">
        <v>2210</v>
      </c>
      <c r="B12" s="4" t="s">
        <v>2</v>
      </c>
      <c r="C12" s="53">
        <v>3123</v>
      </c>
      <c r="D12" s="53">
        <v>2078</v>
      </c>
      <c r="E12" s="53">
        <v>4465</v>
      </c>
      <c r="F12" s="53">
        <v>504</v>
      </c>
      <c r="G12" s="60">
        <v>1409</v>
      </c>
      <c r="H12" s="53">
        <v>795</v>
      </c>
      <c r="I12" s="53">
        <v>346</v>
      </c>
      <c r="J12" s="53">
        <v>1008</v>
      </c>
      <c r="K12" s="60">
        <v>1121</v>
      </c>
      <c r="L12" s="53">
        <v>1380</v>
      </c>
      <c r="M12" s="53">
        <v>1281</v>
      </c>
      <c r="N12" s="53">
        <v>942</v>
      </c>
      <c r="O12" s="53">
        <v>950</v>
      </c>
      <c r="P12" s="53">
        <v>1266</v>
      </c>
      <c r="Q12" s="53">
        <v>500</v>
      </c>
      <c r="R12" s="53">
        <v>964</v>
      </c>
      <c r="S12" s="53">
        <v>1434</v>
      </c>
      <c r="T12" s="50">
        <f t="shared" si="0"/>
        <v>23566</v>
      </c>
      <c r="W12" s="32"/>
      <c r="X12" s="32"/>
      <c r="Y12" s="32"/>
      <c r="Z12" s="32"/>
      <c r="AB12" s="32"/>
      <c r="AC12" s="18"/>
    </row>
    <row r="13" spans="1:29" ht="21" customHeight="1">
      <c r="A13" s="12">
        <v>2220</v>
      </c>
      <c r="B13" s="4" t="s">
        <v>3</v>
      </c>
      <c r="C13" s="53">
        <v>62326</v>
      </c>
      <c r="D13" s="53">
        <v>58197</v>
      </c>
      <c r="E13" s="53">
        <v>55387</v>
      </c>
      <c r="F13" s="53"/>
      <c r="G13" s="60">
        <v>31143</v>
      </c>
      <c r="H13" s="53">
        <v>50834</v>
      </c>
      <c r="I13" s="53">
        <v>8693</v>
      </c>
      <c r="J13" s="53">
        <v>8000</v>
      </c>
      <c r="K13" s="60">
        <v>31050</v>
      </c>
      <c r="L13" s="53">
        <v>6237</v>
      </c>
      <c r="M13" s="53">
        <v>8545</v>
      </c>
      <c r="N13" s="53">
        <v>17390</v>
      </c>
      <c r="O13" s="53">
        <v>11375</v>
      </c>
      <c r="P13" s="53">
        <v>12097</v>
      </c>
      <c r="Q13" s="53">
        <v>4364</v>
      </c>
      <c r="R13" s="53">
        <v>14881</v>
      </c>
      <c r="S13" s="53">
        <v>9467</v>
      </c>
      <c r="T13" s="50">
        <f t="shared" si="0"/>
        <v>389986</v>
      </c>
      <c r="W13" s="32"/>
      <c r="X13" s="32"/>
      <c r="Y13" s="32"/>
      <c r="Z13" s="32"/>
      <c r="AB13" s="32"/>
      <c r="AC13" s="18"/>
    </row>
    <row r="14" spans="1:29" ht="27" customHeight="1">
      <c r="A14" s="12">
        <v>2230</v>
      </c>
      <c r="B14" s="4" t="s">
        <v>4</v>
      </c>
      <c r="C14" s="53">
        <v>8542</v>
      </c>
      <c r="D14" s="53">
        <v>7001</v>
      </c>
      <c r="E14" s="53">
        <v>2845</v>
      </c>
      <c r="F14" s="53">
        <v>257</v>
      </c>
      <c r="G14" s="60">
        <v>2795</v>
      </c>
      <c r="H14" s="53">
        <v>4103</v>
      </c>
      <c r="I14" s="53">
        <v>1664</v>
      </c>
      <c r="J14" s="53">
        <v>2719</v>
      </c>
      <c r="K14" s="60">
        <v>2589</v>
      </c>
      <c r="L14" s="53">
        <v>1140</v>
      </c>
      <c r="M14" s="53">
        <v>631</v>
      </c>
      <c r="N14" s="53">
        <v>2532</v>
      </c>
      <c r="O14" s="53">
        <v>930</v>
      </c>
      <c r="P14" s="53">
        <v>3623</v>
      </c>
      <c r="Q14" s="53">
        <v>987</v>
      </c>
      <c r="R14" s="53">
        <v>567</v>
      </c>
      <c r="S14" s="53">
        <v>3248</v>
      </c>
      <c r="T14" s="50">
        <f t="shared" si="0"/>
        <v>46173</v>
      </c>
      <c r="W14" s="32"/>
      <c r="X14" s="32"/>
      <c r="Y14" s="32"/>
      <c r="Z14" s="32"/>
      <c r="AB14" s="32"/>
      <c r="AC14" s="18"/>
    </row>
    <row r="15" spans="1:29" ht="27" customHeight="1">
      <c r="A15" s="12">
        <v>2240</v>
      </c>
      <c r="B15" s="4" t="s">
        <v>91</v>
      </c>
      <c r="C15" s="53">
        <v>13045</v>
      </c>
      <c r="D15" s="53">
        <v>16049</v>
      </c>
      <c r="E15" s="53">
        <v>4666</v>
      </c>
      <c r="F15" s="53">
        <v>44</v>
      </c>
      <c r="G15" s="60">
        <v>1861</v>
      </c>
      <c r="H15" s="53">
        <v>3149</v>
      </c>
      <c r="I15" s="53">
        <v>7396</v>
      </c>
      <c r="J15" s="53">
        <v>9430</v>
      </c>
      <c r="K15" s="60">
        <v>9730</v>
      </c>
      <c r="L15" s="53">
        <v>4548</v>
      </c>
      <c r="M15" s="53">
        <v>14458</v>
      </c>
      <c r="N15" s="53">
        <v>8435</v>
      </c>
      <c r="O15" s="53">
        <v>30816</v>
      </c>
      <c r="P15" s="53">
        <v>2106</v>
      </c>
      <c r="Q15" s="53">
        <v>3443</v>
      </c>
      <c r="R15" s="53">
        <v>1151</v>
      </c>
      <c r="S15" s="53">
        <v>13262</v>
      </c>
      <c r="T15" s="50">
        <f t="shared" si="0"/>
        <v>143589</v>
      </c>
      <c r="W15" s="32"/>
      <c r="X15" s="32"/>
      <c r="Y15" s="32"/>
      <c r="Z15" s="32"/>
      <c r="AB15" s="32"/>
      <c r="AC15" s="18"/>
    </row>
    <row r="16" spans="1:29" ht="17.25" customHeight="1">
      <c r="A16" s="12">
        <v>2250</v>
      </c>
      <c r="B16" s="4" t="s">
        <v>5</v>
      </c>
      <c r="C16" s="53"/>
      <c r="D16" s="53"/>
      <c r="E16" s="53"/>
      <c r="F16" s="53"/>
      <c r="G16" s="60">
        <v>667</v>
      </c>
      <c r="H16" s="53">
        <v>492</v>
      </c>
      <c r="I16" s="53">
        <v>482</v>
      </c>
      <c r="J16" s="53">
        <v>341</v>
      </c>
      <c r="K16" s="60">
        <v>730</v>
      </c>
      <c r="L16" s="53">
        <v>281</v>
      </c>
      <c r="M16" s="53"/>
      <c r="N16" s="53"/>
      <c r="O16" s="53">
        <v>413</v>
      </c>
      <c r="P16" s="53">
        <v>602</v>
      </c>
      <c r="Q16" s="53">
        <v>740</v>
      </c>
      <c r="R16" s="53">
        <v>443</v>
      </c>
      <c r="S16" s="53">
        <v>424</v>
      </c>
      <c r="T16" s="50">
        <f t="shared" si="0"/>
        <v>5615</v>
      </c>
      <c r="W16" s="32"/>
      <c r="X16" s="32"/>
      <c r="Y16" s="32"/>
      <c r="Z16" s="32"/>
      <c r="AB16" s="32"/>
      <c r="AC16" s="18"/>
    </row>
    <row r="17" spans="1:29" ht="27" customHeight="1">
      <c r="A17" s="12">
        <v>2260</v>
      </c>
      <c r="B17" s="4" t="s">
        <v>92</v>
      </c>
      <c r="C17" s="53">
        <v>1643</v>
      </c>
      <c r="D17" s="53">
        <v>3512</v>
      </c>
      <c r="E17" s="53">
        <v>13735</v>
      </c>
      <c r="F17" s="53"/>
      <c r="G17" s="60">
        <v>14</v>
      </c>
      <c r="H17" s="53"/>
      <c r="I17" s="53">
        <v>68</v>
      </c>
      <c r="J17" s="53">
        <v>112</v>
      </c>
      <c r="K17" s="60"/>
      <c r="L17" s="53">
        <v>674</v>
      </c>
      <c r="M17" s="53"/>
      <c r="N17" s="53">
        <v>210</v>
      </c>
      <c r="O17" s="53"/>
      <c r="P17" s="53">
        <v>488</v>
      </c>
      <c r="Q17" s="53"/>
      <c r="R17" s="53"/>
      <c r="S17" s="53"/>
      <c r="T17" s="50">
        <f t="shared" si="0"/>
        <v>20456</v>
      </c>
      <c r="W17" s="32"/>
      <c r="X17" s="32"/>
      <c r="Y17" s="32"/>
      <c r="Z17" s="32"/>
      <c r="AB17" s="32"/>
      <c r="AC17" s="18"/>
    </row>
    <row r="18" spans="1:29" ht="32.25" customHeight="1">
      <c r="A18" s="11">
        <v>2300</v>
      </c>
      <c r="B18" s="2" t="s">
        <v>93</v>
      </c>
      <c r="C18" s="53">
        <f>C19+C20+C21+C22+C23+C24</f>
        <v>31192</v>
      </c>
      <c r="D18" s="53">
        <f aca="true" t="shared" si="2" ref="D18:T18">D19+D20+D21+D22+D23+D24</f>
        <v>27779</v>
      </c>
      <c r="E18" s="53">
        <f t="shared" si="2"/>
        <v>14942</v>
      </c>
      <c r="F18" s="53">
        <f t="shared" si="2"/>
        <v>789</v>
      </c>
      <c r="G18" s="53">
        <f t="shared" si="2"/>
        <v>6303</v>
      </c>
      <c r="H18" s="53">
        <f t="shared" si="2"/>
        <v>10042</v>
      </c>
      <c r="I18" s="53">
        <f t="shared" si="2"/>
        <v>6440</v>
      </c>
      <c r="J18" s="53">
        <f t="shared" si="2"/>
        <v>10253</v>
      </c>
      <c r="K18" s="53">
        <f t="shared" si="2"/>
        <v>17508</v>
      </c>
      <c r="L18" s="53">
        <f t="shared" si="2"/>
        <v>10189</v>
      </c>
      <c r="M18" s="53">
        <f t="shared" si="2"/>
        <v>9700</v>
      </c>
      <c r="N18" s="53">
        <f t="shared" si="2"/>
        <v>39915</v>
      </c>
      <c r="O18" s="53">
        <f t="shared" si="2"/>
        <v>21926</v>
      </c>
      <c r="P18" s="53">
        <f t="shared" si="2"/>
        <v>21430</v>
      </c>
      <c r="Q18" s="53">
        <f t="shared" si="2"/>
        <v>9772</v>
      </c>
      <c r="R18" s="53">
        <f t="shared" si="2"/>
        <v>4524</v>
      </c>
      <c r="S18" s="53">
        <f t="shared" si="2"/>
        <v>12271</v>
      </c>
      <c r="T18" s="53">
        <f t="shared" si="2"/>
        <v>254975</v>
      </c>
      <c r="U18" s="27"/>
      <c r="W18" s="32"/>
      <c r="X18" s="32"/>
      <c r="Y18" s="32"/>
      <c r="Z18" s="32"/>
      <c r="AB18" s="32"/>
      <c r="AC18" s="18"/>
    </row>
    <row r="19" spans="1:29" ht="15.75" customHeight="1">
      <c r="A19" s="14">
        <v>2310</v>
      </c>
      <c r="B19" s="4" t="s">
        <v>94</v>
      </c>
      <c r="C19" s="53">
        <v>12584</v>
      </c>
      <c r="D19" s="53">
        <v>8475</v>
      </c>
      <c r="E19" s="53">
        <v>7236</v>
      </c>
      <c r="F19" s="53">
        <v>619</v>
      </c>
      <c r="G19" s="60">
        <v>1875</v>
      </c>
      <c r="H19" s="53">
        <v>2453</v>
      </c>
      <c r="I19" s="53">
        <v>1752</v>
      </c>
      <c r="J19" s="53">
        <v>2878</v>
      </c>
      <c r="K19" s="60">
        <v>4443</v>
      </c>
      <c r="L19" s="53">
        <v>1741</v>
      </c>
      <c r="M19" s="53">
        <v>4465</v>
      </c>
      <c r="N19" s="53">
        <v>8224</v>
      </c>
      <c r="O19" s="53">
        <v>3333</v>
      </c>
      <c r="P19" s="53">
        <v>6307</v>
      </c>
      <c r="Q19" s="53">
        <v>2335</v>
      </c>
      <c r="R19" s="53">
        <v>2139</v>
      </c>
      <c r="S19" s="53">
        <v>2365</v>
      </c>
      <c r="T19" s="50">
        <f t="shared" si="0"/>
        <v>73224</v>
      </c>
      <c r="W19" s="32"/>
      <c r="X19" s="32"/>
      <c r="Y19" s="32"/>
      <c r="Z19" s="32"/>
      <c r="AB19" s="32"/>
      <c r="AC19" s="18"/>
    </row>
    <row r="20" spans="1:29" ht="27.75" customHeight="1">
      <c r="A20" s="14">
        <v>2320</v>
      </c>
      <c r="B20" s="4" t="s">
        <v>6</v>
      </c>
      <c r="C20" s="53"/>
      <c r="D20" s="53"/>
      <c r="E20" s="53"/>
      <c r="F20" s="53"/>
      <c r="G20" s="60">
        <v>0</v>
      </c>
      <c r="H20" s="53"/>
      <c r="I20" s="53">
        <v>1190</v>
      </c>
      <c r="J20" s="53">
        <v>994</v>
      </c>
      <c r="K20" s="60">
        <v>2029</v>
      </c>
      <c r="L20" s="53">
        <v>4921</v>
      </c>
      <c r="M20" s="53">
        <v>747</v>
      </c>
      <c r="N20" s="53">
        <v>17544</v>
      </c>
      <c r="O20" s="53">
        <v>9685</v>
      </c>
      <c r="P20" s="53">
        <v>8188</v>
      </c>
      <c r="Q20" s="53">
        <v>3294</v>
      </c>
      <c r="R20" s="53">
        <v>966</v>
      </c>
      <c r="S20" s="53">
        <v>6292</v>
      </c>
      <c r="T20" s="50">
        <f t="shared" si="0"/>
        <v>55850</v>
      </c>
      <c r="W20" s="32"/>
      <c r="X20" s="32"/>
      <c r="Y20" s="32"/>
      <c r="Z20" s="32"/>
      <c r="AB20" s="32"/>
      <c r="AC20" s="18"/>
    </row>
    <row r="21" spans="1:29" ht="27" customHeight="1">
      <c r="A21" s="14">
        <v>2340</v>
      </c>
      <c r="B21" s="4" t="s">
        <v>95</v>
      </c>
      <c r="C21" s="53">
        <v>111</v>
      </c>
      <c r="D21" s="53">
        <v>40</v>
      </c>
      <c r="E21" s="53">
        <v>74</v>
      </c>
      <c r="F21" s="53"/>
      <c r="G21" s="60">
        <v>65</v>
      </c>
      <c r="H21" s="53">
        <v>39</v>
      </c>
      <c r="I21" s="53">
        <v>34</v>
      </c>
      <c r="J21" s="53"/>
      <c r="K21" s="60"/>
      <c r="L21" s="53">
        <v>56</v>
      </c>
      <c r="M21" s="53">
        <v>35</v>
      </c>
      <c r="N21" s="53">
        <v>354</v>
      </c>
      <c r="O21" s="53">
        <v>83</v>
      </c>
      <c r="P21" s="53"/>
      <c r="Q21" s="53">
        <v>150</v>
      </c>
      <c r="R21" s="53">
        <v>34</v>
      </c>
      <c r="S21" s="53"/>
      <c r="T21" s="50">
        <f t="shared" si="0"/>
        <v>1075</v>
      </c>
      <c r="W21" s="32"/>
      <c r="X21" s="32"/>
      <c r="Y21" s="32"/>
      <c r="Z21" s="32"/>
      <c r="AB21" s="32"/>
      <c r="AC21" s="18"/>
    </row>
    <row r="22" spans="1:29" ht="20.25" customHeight="1">
      <c r="A22" s="14">
        <v>2350</v>
      </c>
      <c r="B22" s="4" t="s">
        <v>7</v>
      </c>
      <c r="C22" s="53">
        <v>9924</v>
      </c>
      <c r="D22" s="53">
        <v>16497</v>
      </c>
      <c r="E22" s="53">
        <v>6274</v>
      </c>
      <c r="F22" s="53">
        <v>55</v>
      </c>
      <c r="G22" s="60">
        <v>4088</v>
      </c>
      <c r="H22" s="53">
        <v>5850</v>
      </c>
      <c r="I22" s="53">
        <v>2828</v>
      </c>
      <c r="J22" s="53">
        <v>5157</v>
      </c>
      <c r="K22" s="60">
        <v>7643</v>
      </c>
      <c r="L22" s="53">
        <v>1867</v>
      </c>
      <c r="M22" s="53">
        <v>3836</v>
      </c>
      <c r="N22" s="53">
        <v>13432</v>
      </c>
      <c r="O22" s="53">
        <v>7618</v>
      </c>
      <c r="P22" s="53">
        <v>6412</v>
      </c>
      <c r="Q22" s="53">
        <v>3993</v>
      </c>
      <c r="R22" s="53">
        <v>1005</v>
      </c>
      <c r="S22" s="53">
        <v>3335</v>
      </c>
      <c r="T22" s="50">
        <f t="shared" si="0"/>
        <v>99814</v>
      </c>
      <c r="W22" s="32"/>
      <c r="X22" s="32"/>
      <c r="Y22" s="32"/>
      <c r="Z22" s="32"/>
      <c r="AB22" s="32"/>
      <c r="AC22" s="18"/>
    </row>
    <row r="23" spans="1:29" ht="26.25" customHeight="1">
      <c r="A23" s="14">
        <v>2360</v>
      </c>
      <c r="B23" s="4" t="s">
        <v>96</v>
      </c>
      <c r="C23" s="53">
        <v>1220</v>
      </c>
      <c r="D23" s="53">
        <v>169</v>
      </c>
      <c r="E23" s="53"/>
      <c r="F23" s="53"/>
      <c r="G23" s="60"/>
      <c r="H23" s="53">
        <v>311</v>
      </c>
      <c r="I23" s="53"/>
      <c r="J23" s="53"/>
      <c r="K23" s="60">
        <v>360</v>
      </c>
      <c r="L23" s="53">
        <v>478</v>
      </c>
      <c r="M23" s="53">
        <v>434</v>
      </c>
      <c r="N23" s="53">
        <v>361</v>
      </c>
      <c r="O23" s="53"/>
      <c r="P23" s="53"/>
      <c r="Q23" s="53"/>
      <c r="R23" s="53"/>
      <c r="S23" s="53">
        <v>279</v>
      </c>
      <c r="T23" s="50">
        <f t="shared" si="0"/>
        <v>3612</v>
      </c>
      <c r="W23" s="32"/>
      <c r="X23" s="32"/>
      <c r="Y23" s="32"/>
      <c r="Z23" s="32"/>
      <c r="AB23" s="32"/>
      <c r="AC23" s="18"/>
    </row>
    <row r="24" spans="1:29" ht="20.25" customHeight="1">
      <c r="A24" s="14">
        <v>2370</v>
      </c>
      <c r="B24" s="38" t="s">
        <v>40</v>
      </c>
      <c r="C24" s="53">
        <v>7353</v>
      </c>
      <c r="D24" s="53">
        <v>2598</v>
      </c>
      <c r="E24" s="53">
        <v>1358</v>
      </c>
      <c r="F24" s="53">
        <v>115</v>
      </c>
      <c r="G24" s="60">
        <v>275</v>
      </c>
      <c r="H24" s="53">
        <v>1389</v>
      </c>
      <c r="I24" s="53">
        <v>636</v>
      </c>
      <c r="J24" s="53">
        <v>1224</v>
      </c>
      <c r="K24" s="60">
        <v>3033</v>
      </c>
      <c r="L24" s="53">
        <v>1126</v>
      </c>
      <c r="M24" s="53">
        <v>183</v>
      </c>
      <c r="N24" s="53"/>
      <c r="O24" s="53">
        <v>1207</v>
      </c>
      <c r="P24" s="53">
        <v>523</v>
      </c>
      <c r="Q24" s="53"/>
      <c r="R24" s="53">
        <v>380</v>
      </c>
      <c r="S24" s="53"/>
      <c r="T24" s="50">
        <f t="shared" si="0"/>
        <v>21400</v>
      </c>
      <c r="W24" s="32"/>
      <c r="X24" s="32"/>
      <c r="Y24" s="32"/>
      <c r="Z24" s="32"/>
      <c r="AB24" s="32"/>
      <c r="AC24" s="18"/>
    </row>
    <row r="25" spans="1:26" ht="21.75" customHeight="1">
      <c r="A25" s="13">
        <v>2400</v>
      </c>
      <c r="B25" s="2" t="s">
        <v>8</v>
      </c>
      <c r="C25" s="53"/>
      <c r="D25" s="53"/>
      <c r="E25" s="53"/>
      <c r="F25" s="53"/>
      <c r="G25" s="60"/>
      <c r="H25" s="53"/>
      <c r="I25" s="53"/>
      <c r="J25" s="53">
        <v>202</v>
      </c>
      <c r="K25" s="60"/>
      <c r="L25" s="53">
        <v>90</v>
      </c>
      <c r="M25" s="53"/>
      <c r="N25" s="53"/>
      <c r="O25" s="53">
        <v>166</v>
      </c>
      <c r="P25" s="53">
        <v>166</v>
      </c>
      <c r="Q25" s="53"/>
      <c r="R25" s="53">
        <v>0</v>
      </c>
      <c r="S25" s="53">
        <v>315</v>
      </c>
      <c r="T25" s="50">
        <f t="shared" si="0"/>
        <v>939</v>
      </c>
      <c r="W25" s="32"/>
      <c r="X25" s="32"/>
      <c r="Y25" s="32"/>
      <c r="Z25" s="32"/>
    </row>
    <row r="26" spans="1:26" ht="18.75" customHeight="1">
      <c r="A26" s="13">
        <v>5233</v>
      </c>
      <c r="B26" s="39" t="s">
        <v>41</v>
      </c>
      <c r="C26" s="53">
        <v>315</v>
      </c>
      <c r="D26" s="53">
        <v>2290</v>
      </c>
      <c r="E26" s="53">
        <v>2166</v>
      </c>
      <c r="F26" s="53">
        <v>149</v>
      </c>
      <c r="G26" s="60"/>
      <c r="H26" s="53">
        <v>142</v>
      </c>
      <c r="I26" s="53">
        <v>826</v>
      </c>
      <c r="J26" s="53">
        <v>171</v>
      </c>
      <c r="K26" s="60">
        <v>167</v>
      </c>
      <c r="L26" s="53">
        <v>701</v>
      </c>
      <c r="M26" s="53">
        <v>7</v>
      </c>
      <c r="N26" s="53"/>
      <c r="O26" s="53">
        <v>239</v>
      </c>
      <c r="P26" s="53"/>
      <c r="Q26" s="53">
        <v>39</v>
      </c>
      <c r="R26" s="53">
        <v>0</v>
      </c>
      <c r="S26" s="53"/>
      <c r="T26" s="50">
        <f t="shared" si="0"/>
        <v>7212</v>
      </c>
      <c r="W26" s="32"/>
      <c r="X26" s="32"/>
      <c r="Y26" s="32"/>
      <c r="Z26" s="32"/>
    </row>
    <row r="27" spans="1:24" ht="18" customHeight="1">
      <c r="A27" s="78" t="s">
        <v>9</v>
      </c>
      <c r="B27" s="79"/>
      <c r="C27" s="57">
        <f aca="true" t="shared" si="3" ref="C27:T27">C8+C9+C10+C11+C18+C25+C26</f>
        <v>351400</v>
      </c>
      <c r="D27" s="57">
        <f t="shared" si="3"/>
        <v>268100</v>
      </c>
      <c r="E27" s="57">
        <f t="shared" si="3"/>
        <v>205947</v>
      </c>
      <c r="F27" s="57">
        <f t="shared" si="3"/>
        <v>18232</v>
      </c>
      <c r="G27" s="57">
        <f t="shared" si="3"/>
        <v>123874</v>
      </c>
      <c r="H27" s="57">
        <f t="shared" si="3"/>
        <v>143000</v>
      </c>
      <c r="I27" s="57">
        <f t="shared" si="3"/>
        <v>72465</v>
      </c>
      <c r="J27" s="57">
        <f t="shared" si="3"/>
        <v>93003</v>
      </c>
      <c r="K27" s="57">
        <f t="shared" si="3"/>
        <v>148141</v>
      </c>
      <c r="L27" s="57">
        <f t="shared" si="3"/>
        <v>64352</v>
      </c>
      <c r="M27" s="57">
        <f t="shared" si="3"/>
        <v>93488</v>
      </c>
      <c r="N27" s="57">
        <f t="shared" si="3"/>
        <v>197232</v>
      </c>
      <c r="O27" s="57">
        <f t="shared" si="3"/>
        <v>145570</v>
      </c>
      <c r="P27" s="57">
        <f t="shared" si="3"/>
        <v>127775</v>
      </c>
      <c r="Q27" s="57">
        <f t="shared" si="3"/>
        <v>59054</v>
      </c>
      <c r="R27" s="57">
        <f t="shared" si="3"/>
        <v>52059</v>
      </c>
      <c r="S27" s="57">
        <f t="shared" si="3"/>
        <v>93648</v>
      </c>
      <c r="T27" s="57">
        <f t="shared" si="3"/>
        <v>2257340</v>
      </c>
      <c r="U27" s="37"/>
      <c r="V27" s="37"/>
      <c r="W27" s="37"/>
      <c r="X27" s="32"/>
    </row>
    <row r="28" spans="1:24" ht="24.75" customHeight="1">
      <c r="A28" s="78" t="s">
        <v>37</v>
      </c>
      <c r="B28" s="80"/>
      <c r="C28" s="58">
        <f>C27/C6/12</f>
        <v>41.654812707444286</v>
      </c>
      <c r="D28" s="58">
        <f aca="true" t="shared" si="4" ref="D28:T28">D27/D6/12</f>
        <v>60.87647593097184</v>
      </c>
      <c r="E28" s="58">
        <f t="shared" si="4"/>
        <v>65.75574712643679</v>
      </c>
      <c r="F28" s="58">
        <f t="shared" si="4"/>
        <v>12.985754985754985</v>
      </c>
      <c r="G28" s="58">
        <f t="shared" si="4"/>
        <v>145.39201877934272</v>
      </c>
      <c r="H28" s="58">
        <f t="shared" si="4"/>
        <v>143.57429718875503</v>
      </c>
      <c r="I28" s="58">
        <f t="shared" si="4"/>
        <v>68.6221590909091</v>
      </c>
      <c r="J28" s="58">
        <f t="shared" si="4"/>
        <v>88.07102272727273</v>
      </c>
      <c r="K28" s="58">
        <f t="shared" si="4"/>
        <v>94.96217948717948</v>
      </c>
      <c r="L28" s="58">
        <f t="shared" si="4"/>
        <v>114.09929078014186</v>
      </c>
      <c r="M28" s="58">
        <f t="shared" si="4"/>
        <v>111.2952380952381</v>
      </c>
      <c r="N28" s="58">
        <f t="shared" si="4"/>
        <v>102.08695652173913</v>
      </c>
      <c r="O28" s="58">
        <f t="shared" si="4"/>
        <v>126.36284722222223</v>
      </c>
      <c r="P28" s="58">
        <f t="shared" si="4"/>
        <v>212.95833333333334</v>
      </c>
      <c r="Q28" s="58">
        <f t="shared" si="4"/>
        <v>175.75595238095238</v>
      </c>
      <c r="R28" s="58">
        <f t="shared" si="4"/>
        <v>154.9375</v>
      </c>
      <c r="S28" s="58">
        <f t="shared" si="4"/>
        <v>134.55172413793102</v>
      </c>
      <c r="T28" s="58">
        <f t="shared" si="4"/>
        <v>76.90583265194876</v>
      </c>
      <c r="W28" s="32"/>
      <c r="X28" s="32"/>
    </row>
    <row r="29" spans="1:19" ht="19.5" customHeight="1">
      <c r="A29" s="5"/>
      <c r="B29" s="10"/>
      <c r="C29" s="6"/>
      <c r="F29" s="7"/>
      <c r="Q29" s="7"/>
      <c r="R29" s="37"/>
      <c r="S29" s="7"/>
    </row>
  </sheetData>
  <sheetProtection/>
  <mergeCells count="3">
    <mergeCell ref="A27:B27"/>
    <mergeCell ref="A28:B28"/>
    <mergeCell ref="A7:E7"/>
  </mergeCells>
  <printOptions/>
  <pageMargins left="0.7480314960629921" right="0.15748031496062992" top="1.1811023622047245" bottom="0.5905511811023623" header="0.5118110236220472" footer="0.5118110236220472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PageLayoutView="0" workbookViewId="0" topLeftCell="A1">
      <selection activeCell="N1" sqref="N1:R3"/>
    </sheetView>
  </sheetViews>
  <sheetFormatPr defaultColWidth="9.140625" defaultRowHeight="12.75"/>
  <cols>
    <col min="1" max="1" width="12.28125" style="0" customWidth="1"/>
    <col min="2" max="2" width="44.7109375" style="0" customWidth="1"/>
    <col min="3" max="3" width="13.28125" style="0" customWidth="1"/>
    <col min="4" max="4" width="12.57421875" style="0" customWidth="1"/>
    <col min="5" max="5" width="10.57421875" style="0" customWidth="1"/>
    <col min="6" max="19" width="9.140625" style="0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103</v>
      </c>
      <c r="O1" s="1"/>
      <c r="P1" s="1"/>
      <c r="Q1" s="1"/>
      <c r="R1" s="1"/>
      <c r="S1" s="1"/>
    </row>
    <row r="2" spans="1:19" ht="18.75">
      <c r="A2" s="1"/>
      <c r="B2" s="84" t="s">
        <v>81</v>
      </c>
      <c r="C2" s="84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104</v>
      </c>
      <c r="O2" s="1"/>
      <c r="P2" s="1"/>
      <c r="Q2" s="1"/>
      <c r="R2" s="1"/>
      <c r="S2" s="1"/>
    </row>
    <row r="3" spans="1:19" ht="12.75">
      <c r="A3" s="1"/>
      <c r="B3" s="3" t="s">
        <v>82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105</v>
      </c>
      <c r="O3" s="1"/>
      <c r="P3" s="1"/>
      <c r="Q3" s="1"/>
      <c r="R3" s="1"/>
      <c r="S3" s="1"/>
    </row>
    <row r="4" spans="1:19" ht="12.75">
      <c r="A4" s="1"/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55.5" customHeight="1">
      <c r="A5" s="21" t="s">
        <v>1</v>
      </c>
      <c r="B5" s="22" t="s">
        <v>0</v>
      </c>
      <c r="C5" s="24" t="s">
        <v>28</v>
      </c>
      <c r="D5" s="24" t="s">
        <v>29</v>
      </c>
      <c r="E5" s="24" t="s">
        <v>30</v>
      </c>
      <c r="F5" s="24" t="s">
        <v>31</v>
      </c>
      <c r="G5" s="24" t="s">
        <v>32</v>
      </c>
      <c r="H5" s="24" t="s">
        <v>33</v>
      </c>
      <c r="I5" s="24" t="s">
        <v>34</v>
      </c>
      <c r="J5" s="24" t="s">
        <v>35</v>
      </c>
      <c r="K5" s="24" t="s">
        <v>19</v>
      </c>
      <c r="L5" s="54" t="s">
        <v>20</v>
      </c>
      <c r="M5" s="24" t="s">
        <v>39</v>
      </c>
      <c r="N5" s="24" t="s">
        <v>36</v>
      </c>
      <c r="O5" s="24" t="s">
        <v>23</v>
      </c>
      <c r="P5" s="20" t="s">
        <v>24</v>
      </c>
      <c r="Q5" s="24" t="s">
        <v>25</v>
      </c>
      <c r="R5" s="24" t="s">
        <v>26</v>
      </c>
      <c r="S5" s="24" t="s">
        <v>27</v>
      </c>
    </row>
    <row r="6" spans="1:19" ht="22.5" customHeight="1">
      <c r="A6" s="8"/>
      <c r="B6" s="9" t="s">
        <v>79</v>
      </c>
      <c r="C6" s="51">
        <v>75</v>
      </c>
      <c r="D6" s="50">
        <v>139</v>
      </c>
      <c r="E6" s="50">
        <v>190</v>
      </c>
      <c r="F6" s="50">
        <v>26</v>
      </c>
      <c r="G6" s="50">
        <v>30</v>
      </c>
      <c r="H6" s="50">
        <v>42</v>
      </c>
      <c r="I6" s="50">
        <v>28</v>
      </c>
      <c r="J6" s="50">
        <v>56</v>
      </c>
      <c r="K6" s="50">
        <v>19</v>
      </c>
      <c r="L6" s="50">
        <v>37</v>
      </c>
      <c r="M6" s="50">
        <v>34</v>
      </c>
      <c r="N6" s="50">
        <v>51</v>
      </c>
      <c r="O6" s="50">
        <v>16</v>
      </c>
      <c r="P6" s="50">
        <v>19</v>
      </c>
      <c r="Q6" s="50">
        <v>16</v>
      </c>
      <c r="R6" s="50">
        <v>17</v>
      </c>
      <c r="S6" s="50">
        <f aca="true" t="shared" si="0" ref="S6:S26">C6+D6+E6+F6+G6+H6+I6+J6+K6+L6+M6+N6+O6+P6+Q6+R6</f>
        <v>795</v>
      </c>
    </row>
    <row r="7" spans="1:21" ht="26.25" customHeight="1">
      <c r="A7" s="83" t="s">
        <v>80</v>
      </c>
      <c r="B7" s="85"/>
      <c r="C7" s="85"/>
      <c r="D7" s="85"/>
      <c r="E7" s="85"/>
      <c r="F7" s="85"/>
      <c r="G7" s="1"/>
      <c r="H7" s="1"/>
      <c r="I7" s="1"/>
      <c r="J7" s="1"/>
      <c r="K7" s="1"/>
      <c r="L7" s="86"/>
      <c r="M7" s="1"/>
      <c r="N7" s="1"/>
      <c r="O7" s="1"/>
      <c r="P7" s="1"/>
      <c r="Q7" s="1"/>
      <c r="R7" s="1"/>
      <c r="S7" s="50">
        <f t="shared" si="0"/>
        <v>0</v>
      </c>
      <c r="U7" s="7"/>
    </row>
    <row r="8" spans="1:21" ht="39.75" customHeight="1">
      <c r="A8" s="11">
        <v>1100</v>
      </c>
      <c r="B8" s="2" t="s">
        <v>69</v>
      </c>
      <c r="C8" s="60">
        <v>103905</v>
      </c>
      <c r="D8" s="87">
        <v>174471</v>
      </c>
      <c r="E8" s="60">
        <v>234890</v>
      </c>
      <c r="F8" s="50">
        <v>52186</v>
      </c>
      <c r="G8" s="53">
        <v>37199</v>
      </c>
      <c r="H8" s="53">
        <v>95372</v>
      </c>
      <c r="I8" s="53">
        <v>41658</v>
      </c>
      <c r="J8" s="53">
        <v>71297</v>
      </c>
      <c r="K8" s="53">
        <v>41756</v>
      </c>
      <c r="L8" s="53">
        <v>55143</v>
      </c>
      <c r="M8" s="53">
        <v>56887</v>
      </c>
      <c r="N8" s="53">
        <v>109377</v>
      </c>
      <c r="O8" s="53">
        <v>17894</v>
      </c>
      <c r="P8" s="53">
        <v>22661</v>
      </c>
      <c r="Q8" s="53">
        <v>24865</v>
      </c>
      <c r="R8" s="53">
        <v>31981</v>
      </c>
      <c r="S8" s="50">
        <f t="shared" si="0"/>
        <v>1171542</v>
      </c>
      <c r="U8" s="77"/>
    </row>
    <row r="9" spans="1:21" ht="66.75" customHeight="1">
      <c r="A9" s="11">
        <v>1200</v>
      </c>
      <c r="B9" s="2" t="s">
        <v>87</v>
      </c>
      <c r="C9" s="60">
        <v>27371</v>
      </c>
      <c r="D9" s="87">
        <v>46794</v>
      </c>
      <c r="E9" s="60">
        <v>62454</v>
      </c>
      <c r="F9" s="50">
        <v>12311</v>
      </c>
      <c r="G9" s="53">
        <v>10068</v>
      </c>
      <c r="H9" s="53">
        <v>24131</v>
      </c>
      <c r="I9" s="53">
        <v>10476</v>
      </c>
      <c r="J9" s="53">
        <v>16861</v>
      </c>
      <c r="K9" s="53">
        <v>9850</v>
      </c>
      <c r="L9" s="53">
        <v>13186</v>
      </c>
      <c r="M9" s="53">
        <v>14873</v>
      </c>
      <c r="N9" s="53">
        <v>25728</v>
      </c>
      <c r="O9" s="53">
        <v>4296</v>
      </c>
      <c r="P9" s="53">
        <v>5346</v>
      </c>
      <c r="Q9" s="53">
        <v>6859</v>
      </c>
      <c r="R9" s="53">
        <v>7543</v>
      </c>
      <c r="S9" s="50">
        <f t="shared" si="0"/>
        <v>298147</v>
      </c>
      <c r="U9" s="77"/>
    </row>
    <row r="10" spans="1:19" ht="42.75" customHeight="1">
      <c r="A10" s="11">
        <v>2100</v>
      </c>
      <c r="B10" s="2" t="s">
        <v>62</v>
      </c>
      <c r="C10" s="53"/>
      <c r="D10" s="53"/>
      <c r="E10" s="53"/>
      <c r="F10" s="50"/>
      <c r="G10" s="53">
        <v>3</v>
      </c>
      <c r="H10" s="53"/>
      <c r="I10" s="53"/>
      <c r="J10" s="53"/>
      <c r="K10" s="53"/>
      <c r="L10" s="53"/>
      <c r="M10" s="53"/>
      <c r="N10" s="53"/>
      <c r="O10" s="53"/>
      <c r="P10" s="53">
        <v>98</v>
      </c>
      <c r="Q10" s="53"/>
      <c r="R10" s="53"/>
      <c r="S10" s="50">
        <f t="shared" si="0"/>
        <v>101</v>
      </c>
    </row>
    <row r="11" spans="1:19" ht="28.5" customHeight="1">
      <c r="A11" s="11">
        <v>2200</v>
      </c>
      <c r="B11" s="2" t="s">
        <v>70</v>
      </c>
      <c r="C11" s="53">
        <f aca="true" t="shared" si="1" ref="C11:S11">C12+C13+C14+C15+C16+C17</f>
        <v>12255</v>
      </c>
      <c r="D11" s="53">
        <f t="shared" si="1"/>
        <v>26546</v>
      </c>
      <c r="E11" s="53">
        <f t="shared" si="1"/>
        <v>60004</v>
      </c>
      <c r="F11" s="53">
        <f t="shared" si="1"/>
        <v>5834</v>
      </c>
      <c r="G11" s="53">
        <f t="shared" si="1"/>
        <v>7210</v>
      </c>
      <c r="H11" s="53">
        <f t="shared" si="1"/>
        <v>17730</v>
      </c>
      <c r="I11" s="53">
        <f t="shared" si="1"/>
        <v>8805</v>
      </c>
      <c r="J11" s="53">
        <f t="shared" si="1"/>
        <v>15569</v>
      </c>
      <c r="K11" s="53">
        <f t="shared" si="1"/>
        <v>4376</v>
      </c>
      <c r="L11" s="53">
        <f t="shared" si="1"/>
        <v>27152</v>
      </c>
      <c r="M11" s="53">
        <f t="shared" si="1"/>
        <v>4981</v>
      </c>
      <c r="N11" s="53">
        <f t="shared" si="1"/>
        <v>26930</v>
      </c>
      <c r="O11" s="53">
        <f t="shared" si="1"/>
        <v>2108</v>
      </c>
      <c r="P11" s="53">
        <f t="shared" si="1"/>
        <v>6106</v>
      </c>
      <c r="Q11" s="53">
        <f t="shared" si="1"/>
        <v>3244</v>
      </c>
      <c r="R11" s="53">
        <f t="shared" si="1"/>
        <v>3300</v>
      </c>
      <c r="S11" s="53">
        <f t="shared" si="1"/>
        <v>232150</v>
      </c>
    </row>
    <row r="12" spans="1:19" ht="18.75" customHeight="1">
      <c r="A12" s="12">
        <v>2210</v>
      </c>
      <c r="B12" s="4" t="s">
        <v>2</v>
      </c>
      <c r="C12" s="53">
        <v>435</v>
      </c>
      <c r="D12" s="53">
        <v>592</v>
      </c>
      <c r="E12" s="53">
        <v>681</v>
      </c>
      <c r="F12" s="50">
        <v>108</v>
      </c>
      <c r="G12" s="53">
        <v>426</v>
      </c>
      <c r="H12" s="53">
        <v>183</v>
      </c>
      <c r="I12" s="53">
        <v>206</v>
      </c>
      <c r="J12" s="53">
        <v>579</v>
      </c>
      <c r="K12" s="53">
        <v>193</v>
      </c>
      <c r="L12" s="53">
        <v>431</v>
      </c>
      <c r="M12" s="53">
        <v>260</v>
      </c>
      <c r="N12" s="53">
        <v>64</v>
      </c>
      <c r="O12" s="53"/>
      <c r="P12" s="53">
        <v>96</v>
      </c>
      <c r="Q12" s="53">
        <v>223</v>
      </c>
      <c r="R12" s="53">
        <v>109</v>
      </c>
      <c r="S12" s="50">
        <f t="shared" si="0"/>
        <v>4586</v>
      </c>
    </row>
    <row r="13" spans="1:19" ht="21" customHeight="1">
      <c r="A13" s="12">
        <v>2220</v>
      </c>
      <c r="B13" s="4" t="s">
        <v>3</v>
      </c>
      <c r="C13" s="53">
        <v>9435</v>
      </c>
      <c r="D13" s="53">
        <v>23343</v>
      </c>
      <c r="E13" s="53">
        <v>48274</v>
      </c>
      <c r="F13" s="50">
        <v>4942</v>
      </c>
      <c r="G13" s="53">
        <v>5697</v>
      </c>
      <c r="H13" s="53">
        <v>16373</v>
      </c>
      <c r="I13" s="53">
        <v>4215</v>
      </c>
      <c r="J13" s="53">
        <v>8377</v>
      </c>
      <c r="K13" s="53">
        <v>2811</v>
      </c>
      <c r="L13" s="53">
        <v>11937</v>
      </c>
      <c r="M13" s="53">
        <v>3110</v>
      </c>
      <c r="N13" s="53">
        <v>7025</v>
      </c>
      <c r="O13" s="53">
        <v>1969</v>
      </c>
      <c r="P13" s="53">
        <v>3118</v>
      </c>
      <c r="Q13" s="53">
        <v>2663</v>
      </c>
      <c r="R13" s="53">
        <v>1062</v>
      </c>
      <c r="S13" s="50">
        <f t="shared" si="0"/>
        <v>154351</v>
      </c>
    </row>
    <row r="14" spans="1:19" ht="27" customHeight="1">
      <c r="A14" s="12">
        <v>2230</v>
      </c>
      <c r="B14" s="4" t="s">
        <v>4</v>
      </c>
      <c r="C14" s="53">
        <v>848</v>
      </c>
      <c r="D14" s="53">
        <v>1092</v>
      </c>
      <c r="E14" s="53">
        <v>1505</v>
      </c>
      <c r="F14" s="50">
        <v>586</v>
      </c>
      <c r="G14" s="53">
        <v>79</v>
      </c>
      <c r="H14" s="53">
        <v>108</v>
      </c>
      <c r="I14" s="53">
        <v>149</v>
      </c>
      <c r="J14" s="53">
        <v>456</v>
      </c>
      <c r="K14" s="53">
        <v>201</v>
      </c>
      <c r="L14" s="53">
        <v>152</v>
      </c>
      <c r="M14" s="53">
        <v>340</v>
      </c>
      <c r="N14" s="53">
        <v>601</v>
      </c>
      <c r="O14" s="53">
        <v>12</v>
      </c>
      <c r="P14" s="53">
        <v>362</v>
      </c>
      <c r="Q14" s="53">
        <v>56</v>
      </c>
      <c r="R14" s="53">
        <v>72</v>
      </c>
      <c r="S14" s="50">
        <f t="shared" si="0"/>
        <v>6619</v>
      </c>
    </row>
    <row r="15" spans="1:19" ht="27" customHeight="1">
      <c r="A15" s="12">
        <v>2240</v>
      </c>
      <c r="B15" s="4" t="s">
        <v>63</v>
      </c>
      <c r="C15" s="53">
        <v>1153</v>
      </c>
      <c r="D15" s="53">
        <v>1400</v>
      </c>
      <c r="E15" s="53">
        <v>9417</v>
      </c>
      <c r="F15" s="50">
        <v>198</v>
      </c>
      <c r="G15" s="53">
        <v>1008</v>
      </c>
      <c r="H15" s="53">
        <v>915</v>
      </c>
      <c r="I15" s="53">
        <v>4092</v>
      </c>
      <c r="J15" s="53">
        <v>6130</v>
      </c>
      <c r="K15" s="53">
        <v>938</v>
      </c>
      <c r="L15" s="53">
        <v>14632</v>
      </c>
      <c r="M15" s="53">
        <v>1181</v>
      </c>
      <c r="N15" s="53">
        <v>19240</v>
      </c>
      <c r="O15" s="53">
        <v>39</v>
      </c>
      <c r="P15" s="53">
        <v>2460</v>
      </c>
      <c r="Q15" s="53">
        <v>302</v>
      </c>
      <c r="R15" s="53">
        <v>2057</v>
      </c>
      <c r="S15" s="50">
        <f t="shared" si="0"/>
        <v>65162</v>
      </c>
    </row>
    <row r="16" spans="1:19" ht="17.25" customHeight="1">
      <c r="A16" s="12">
        <v>2250</v>
      </c>
      <c r="B16" s="4" t="s">
        <v>5</v>
      </c>
      <c r="C16" s="53"/>
      <c r="D16" s="53"/>
      <c r="E16" s="53"/>
      <c r="F16" s="50"/>
      <c r="G16" s="53"/>
      <c r="H16" s="53"/>
      <c r="I16" s="53">
        <v>22</v>
      </c>
      <c r="J16" s="53"/>
      <c r="K16" s="53">
        <v>41</v>
      </c>
      <c r="L16" s="53"/>
      <c r="M16" s="53"/>
      <c r="N16" s="53"/>
      <c r="O16" s="53"/>
      <c r="P16" s="53">
        <v>70</v>
      </c>
      <c r="Q16" s="53"/>
      <c r="R16" s="53"/>
      <c r="S16" s="50">
        <f t="shared" si="0"/>
        <v>133</v>
      </c>
    </row>
    <row r="17" spans="1:19" ht="27" customHeight="1">
      <c r="A17" s="12">
        <v>2260</v>
      </c>
      <c r="B17" s="4" t="s">
        <v>64</v>
      </c>
      <c r="C17" s="53">
        <v>384</v>
      </c>
      <c r="D17" s="53">
        <v>119</v>
      </c>
      <c r="E17" s="53">
        <v>127</v>
      </c>
      <c r="F17" s="50"/>
      <c r="G17" s="53"/>
      <c r="H17" s="53">
        <v>151</v>
      </c>
      <c r="I17" s="53">
        <v>121</v>
      </c>
      <c r="J17" s="53">
        <v>27</v>
      </c>
      <c r="K17" s="53">
        <v>192</v>
      </c>
      <c r="L17" s="53"/>
      <c r="M17" s="53">
        <v>90</v>
      </c>
      <c r="N17" s="53"/>
      <c r="O17" s="53">
        <v>88</v>
      </c>
      <c r="P17" s="53"/>
      <c r="Q17" s="53"/>
      <c r="R17" s="53"/>
      <c r="S17" s="50">
        <f t="shared" si="0"/>
        <v>1299</v>
      </c>
    </row>
    <row r="18" spans="1:20" ht="24.75" customHeight="1">
      <c r="A18" s="11">
        <v>2300</v>
      </c>
      <c r="B18" s="2" t="s">
        <v>65</v>
      </c>
      <c r="C18" s="53">
        <f>C19+C20+C21+C22+C23+C24</f>
        <v>9011</v>
      </c>
      <c r="D18" s="53">
        <f aca="true" t="shared" si="2" ref="D18:S18">D19+D20+D21+D22+D23+D24</f>
        <v>6012</v>
      </c>
      <c r="E18" s="53">
        <f t="shared" si="2"/>
        <v>15751</v>
      </c>
      <c r="F18" s="53">
        <f t="shared" si="2"/>
        <v>1765</v>
      </c>
      <c r="G18" s="53">
        <f t="shared" si="2"/>
        <v>882</v>
      </c>
      <c r="H18" s="53">
        <f t="shared" si="2"/>
        <v>2632</v>
      </c>
      <c r="I18" s="53">
        <f t="shared" si="2"/>
        <v>1874</v>
      </c>
      <c r="J18" s="53">
        <f t="shared" si="2"/>
        <v>8473</v>
      </c>
      <c r="K18" s="53">
        <f t="shared" si="2"/>
        <v>1812</v>
      </c>
      <c r="L18" s="53">
        <f t="shared" si="2"/>
        <v>6388</v>
      </c>
      <c r="M18" s="53">
        <f t="shared" si="2"/>
        <v>6988</v>
      </c>
      <c r="N18" s="53">
        <f t="shared" si="2"/>
        <v>7848</v>
      </c>
      <c r="O18" s="53">
        <f t="shared" si="2"/>
        <v>1140</v>
      </c>
      <c r="P18" s="53">
        <f t="shared" si="2"/>
        <v>4846</v>
      </c>
      <c r="Q18" s="53">
        <f t="shared" si="2"/>
        <v>1146</v>
      </c>
      <c r="R18" s="53">
        <f t="shared" si="2"/>
        <v>3851</v>
      </c>
      <c r="S18" s="53">
        <f t="shared" si="2"/>
        <v>80419</v>
      </c>
      <c r="T18" s="27"/>
    </row>
    <row r="19" spans="1:20" ht="15.75" customHeight="1">
      <c r="A19" s="14">
        <v>2310</v>
      </c>
      <c r="B19" s="4" t="s">
        <v>66</v>
      </c>
      <c r="C19" s="53">
        <v>1937</v>
      </c>
      <c r="D19" s="53">
        <v>2756</v>
      </c>
      <c r="E19" s="53">
        <v>7907</v>
      </c>
      <c r="F19" s="50">
        <v>968</v>
      </c>
      <c r="G19" s="53">
        <v>333</v>
      </c>
      <c r="H19" s="53">
        <v>1248</v>
      </c>
      <c r="I19" s="53">
        <v>727</v>
      </c>
      <c r="J19" s="53">
        <v>2263</v>
      </c>
      <c r="K19" s="53">
        <v>57</v>
      </c>
      <c r="L19" s="53">
        <v>3267</v>
      </c>
      <c r="M19" s="53">
        <v>1355</v>
      </c>
      <c r="N19" s="53">
        <v>1383</v>
      </c>
      <c r="O19" s="53">
        <v>470</v>
      </c>
      <c r="P19" s="53">
        <v>1525</v>
      </c>
      <c r="Q19" s="53">
        <v>298</v>
      </c>
      <c r="R19" s="53">
        <v>768</v>
      </c>
      <c r="S19" s="50">
        <f t="shared" si="0"/>
        <v>27262</v>
      </c>
      <c r="T19" s="7"/>
    </row>
    <row r="20" spans="1:19" ht="27.75" customHeight="1">
      <c r="A20" s="14">
        <v>2320</v>
      </c>
      <c r="B20" s="4" t="s">
        <v>6</v>
      </c>
      <c r="C20" s="53">
        <v>397</v>
      </c>
      <c r="D20" s="53"/>
      <c r="E20" s="53"/>
      <c r="F20" s="50"/>
      <c r="G20" s="53"/>
      <c r="H20" s="53"/>
      <c r="I20" s="53">
        <v>17</v>
      </c>
      <c r="J20" s="53">
        <v>516</v>
      </c>
      <c r="K20" s="53">
        <v>503</v>
      </c>
      <c r="L20" s="53">
        <v>252</v>
      </c>
      <c r="M20" s="53">
        <v>3402</v>
      </c>
      <c r="N20" s="53">
        <v>3394</v>
      </c>
      <c r="O20" s="53">
        <v>490</v>
      </c>
      <c r="P20" s="53">
        <v>1867</v>
      </c>
      <c r="Q20" s="53">
        <v>409</v>
      </c>
      <c r="R20" s="53">
        <v>2468</v>
      </c>
      <c r="S20" s="50">
        <f t="shared" si="0"/>
        <v>13715</v>
      </c>
    </row>
    <row r="21" spans="1:19" ht="24.75" customHeight="1">
      <c r="A21" s="14">
        <v>2340</v>
      </c>
      <c r="B21" s="4" t="s">
        <v>67</v>
      </c>
      <c r="C21" s="53"/>
      <c r="D21" s="53">
        <v>10</v>
      </c>
      <c r="E21" s="53">
        <v>54</v>
      </c>
      <c r="F21" s="50"/>
      <c r="G21" s="53">
        <v>20</v>
      </c>
      <c r="H21" s="53"/>
      <c r="I21" s="53"/>
      <c r="J21" s="53"/>
      <c r="K21" s="53"/>
      <c r="L21" s="53">
        <v>23</v>
      </c>
      <c r="M21" s="53">
        <v>50</v>
      </c>
      <c r="N21" s="53">
        <v>2739</v>
      </c>
      <c r="O21" s="53"/>
      <c r="P21" s="53">
        <v>40</v>
      </c>
      <c r="Q21" s="53">
        <v>0</v>
      </c>
      <c r="R21" s="53"/>
      <c r="S21" s="50">
        <f t="shared" si="0"/>
        <v>2936</v>
      </c>
    </row>
    <row r="22" spans="1:19" ht="20.25" customHeight="1">
      <c r="A22" s="14">
        <v>2350</v>
      </c>
      <c r="B22" s="4" t="s">
        <v>7</v>
      </c>
      <c r="C22" s="53">
        <v>6228</v>
      </c>
      <c r="D22" s="53">
        <v>2798</v>
      </c>
      <c r="E22" s="53">
        <v>6184</v>
      </c>
      <c r="F22" s="50">
        <v>797</v>
      </c>
      <c r="G22" s="53">
        <v>257</v>
      </c>
      <c r="H22" s="53">
        <v>851</v>
      </c>
      <c r="I22" s="53">
        <v>552</v>
      </c>
      <c r="J22" s="53">
        <v>3968</v>
      </c>
      <c r="K22" s="53">
        <v>340</v>
      </c>
      <c r="L22" s="53">
        <v>1822</v>
      </c>
      <c r="M22" s="53">
        <v>2181</v>
      </c>
      <c r="N22" s="53"/>
      <c r="O22" s="53">
        <v>140</v>
      </c>
      <c r="P22" s="53">
        <v>1414</v>
      </c>
      <c r="Q22" s="53">
        <v>420</v>
      </c>
      <c r="R22" s="53">
        <v>615</v>
      </c>
      <c r="S22" s="50">
        <f t="shared" si="0"/>
        <v>28567</v>
      </c>
    </row>
    <row r="23" spans="1:19" ht="38.25" customHeight="1">
      <c r="A23" s="14">
        <v>2360</v>
      </c>
      <c r="B23" s="4" t="s">
        <v>68</v>
      </c>
      <c r="C23" s="53"/>
      <c r="D23" s="53">
        <v>177</v>
      </c>
      <c r="E23" s="53"/>
      <c r="F23" s="50"/>
      <c r="G23" s="53">
        <v>65</v>
      </c>
      <c r="H23" s="53"/>
      <c r="I23" s="53">
        <v>321</v>
      </c>
      <c r="J23" s="53">
        <v>464</v>
      </c>
      <c r="K23" s="53">
        <v>231</v>
      </c>
      <c r="L23" s="53">
        <v>673</v>
      </c>
      <c r="M23" s="53"/>
      <c r="N23" s="53"/>
      <c r="O23" s="53"/>
      <c r="P23" s="53"/>
      <c r="Q23" s="53"/>
      <c r="R23" s="53"/>
      <c r="S23" s="50">
        <f t="shared" si="0"/>
        <v>1931</v>
      </c>
    </row>
    <row r="24" spans="1:19" ht="20.25" customHeight="1">
      <c r="A24" s="41">
        <v>2370</v>
      </c>
      <c r="B24" s="38" t="s">
        <v>40</v>
      </c>
      <c r="C24" s="53">
        <v>449</v>
      </c>
      <c r="D24" s="53">
        <v>271</v>
      </c>
      <c r="E24" s="53">
        <v>1606</v>
      </c>
      <c r="F24" s="50"/>
      <c r="G24" s="53">
        <v>207</v>
      </c>
      <c r="H24" s="53">
        <v>533</v>
      </c>
      <c r="I24" s="53">
        <v>257</v>
      </c>
      <c r="J24" s="53">
        <v>1262</v>
      </c>
      <c r="K24" s="53">
        <v>681</v>
      </c>
      <c r="L24" s="53">
        <v>351</v>
      </c>
      <c r="M24" s="53"/>
      <c r="N24" s="53">
        <v>332</v>
      </c>
      <c r="O24" s="53">
        <v>40</v>
      </c>
      <c r="P24" s="53"/>
      <c r="Q24" s="53">
        <v>19</v>
      </c>
      <c r="R24" s="53"/>
      <c r="S24" s="50">
        <f t="shared" si="0"/>
        <v>6008</v>
      </c>
    </row>
    <row r="25" spans="1:19" ht="21.75" customHeight="1">
      <c r="A25" s="13">
        <v>2400</v>
      </c>
      <c r="B25" s="2" t="s">
        <v>8</v>
      </c>
      <c r="C25" s="60"/>
      <c r="D25" s="60"/>
      <c r="E25" s="60"/>
      <c r="F25" s="50"/>
      <c r="G25" s="53"/>
      <c r="H25" s="53"/>
      <c r="I25" s="53"/>
      <c r="J25" s="53"/>
      <c r="K25" s="53"/>
      <c r="L25" s="53"/>
      <c r="M25" s="53"/>
      <c r="N25" s="53">
        <v>63</v>
      </c>
      <c r="O25" s="53"/>
      <c r="P25" s="53">
        <v>67</v>
      </c>
      <c r="Q25" s="53"/>
      <c r="R25" s="53"/>
      <c r="S25" s="50">
        <f t="shared" si="0"/>
        <v>130</v>
      </c>
    </row>
    <row r="26" spans="1:19" ht="18.75" customHeight="1">
      <c r="A26" s="13">
        <v>5233</v>
      </c>
      <c r="B26" s="39" t="s">
        <v>41</v>
      </c>
      <c r="C26" s="53"/>
      <c r="D26" s="53"/>
      <c r="E26" s="53"/>
      <c r="F26" s="50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0">
        <f t="shared" si="0"/>
        <v>0</v>
      </c>
    </row>
    <row r="27" spans="1:19" ht="18" customHeight="1">
      <c r="A27" s="78" t="s">
        <v>9</v>
      </c>
      <c r="B27" s="79"/>
      <c r="C27" s="57">
        <f aca="true" t="shared" si="3" ref="C27:S27">C8+C9+C10+C11+C18+C25+C26</f>
        <v>152542</v>
      </c>
      <c r="D27" s="57">
        <f t="shared" si="3"/>
        <v>253823</v>
      </c>
      <c r="E27" s="57">
        <f t="shared" si="3"/>
        <v>373099</v>
      </c>
      <c r="F27" s="57">
        <f t="shared" si="3"/>
        <v>72096</v>
      </c>
      <c r="G27" s="57">
        <f t="shared" si="3"/>
        <v>55362</v>
      </c>
      <c r="H27" s="57">
        <f t="shared" si="3"/>
        <v>139865</v>
      </c>
      <c r="I27" s="57">
        <f t="shared" si="3"/>
        <v>62813</v>
      </c>
      <c r="J27" s="57">
        <f t="shared" si="3"/>
        <v>112200</v>
      </c>
      <c r="K27" s="57">
        <f t="shared" si="3"/>
        <v>57794</v>
      </c>
      <c r="L27" s="57">
        <f t="shared" si="3"/>
        <v>101869</v>
      </c>
      <c r="M27" s="57">
        <f t="shared" si="3"/>
        <v>83729</v>
      </c>
      <c r="N27" s="57">
        <f t="shared" si="3"/>
        <v>169946</v>
      </c>
      <c r="O27" s="57">
        <f t="shared" si="3"/>
        <v>25438</v>
      </c>
      <c r="P27" s="57">
        <f t="shared" si="3"/>
        <v>39124</v>
      </c>
      <c r="Q27" s="57">
        <f t="shared" si="3"/>
        <v>36114</v>
      </c>
      <c r="R27" s="57">
        <f t="shared" si="3"/>
        <v>46675</v>
      </c>
      <c r="S27" s="57">
        <f t="shared" si="3"/>
        <v>1782489</v>
      </c>
    </row>
    <row r="28" spans="1:19" ht="30" customHeight="1">
      <c r="A28" s="78" t="s">
        <v>38</v>
      </c>
      <c r="B28" s="82"/>
      <c r="C28" s="58">
        <f>C27/12/C6</f>
        <v>169.4911111111111</v>
      </c>
      <c r="D28" s="58">
        <f aca="true" t="shared" si="4" ref="D28:S28">D27/12/D6</f>
        <v>152.17206235011992</v>
      </c>
      <c r="E28" s="58">
        <f t="shared" si="4"/>
        <v>163.63991228070174</v>
      </c>
      <c r="F28" s="58">
        <f t="shared" si="4"/>
        <v>231.07692307692307</v>
      </c>
      <c r="G28" s="58">
        <f t="shared" si="4"/>
        <v>153.78333333333333</v>
      </c>
      <c r="H28" s="58">
        <f t="shared" si="4"/>
        <v>277.5099206349206</v>
      </c>
      <c r="I28" s="58">
        <f t="shared" si="4"/>
        <v>186.94345238095238</v>
      </c>
      <c r="J28" s="58">
        <f t="shared" si="4"/>
        <v>166.96428571428572</v>
      </c>
      <c r="K28" s="58">
        <f t="shared" si="4"/>
        <v>253.4824561403509</v>
      </c>
      <c r="L28" s="58">
        <f t="shared" si="4"/>
        <v>229.4346846846847</v>
      </c>
      <c r="M28" s="58">
        <f t="shared" si="4"/>
        <v>205.21813725490196</v>
      </c>
      <c r="N28" s="58">
        <f t="shared" si="4"/>
        <v>277.6895424836601</v>
      </c>
      <c r="O28" s="58">
        <f t="shared" si="4"/>
        <v>132.48958333333334</v>
      </c>
      <c r="P28" s="58">
        <f t="shared" si="4"/>
        <v>171.5964912280702</v>
      </c>
      <c r="Q28" s="58">
        <f t="shared" si="4"/>
        <v>188.09375</v>
      </c>
      <c r="R28" s="58">
        <f t="shared" si="4"/>
        <v>228.79901960784315</v>
      </c>
      <c r="S28" s="58">
        <f t="shared" si="4"/>
        <v>186.8437106918239</v>
      </c>
    </row>
    <row r="29" spans="3:19" ht="12.75">
      <c r="C29" s="6"/>
      <c r="D29" s="6"/>
      <c r="R29" s="7"/>
      <c r="S29" s="33"/>
    </row>
    <row r="30" spans="3:19" ht="12.75">
      <c r="C30" s="28"/>
      <c r="D30" s="28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8"/>
      <c r="S30" s="33"/>
    </row>
    <row r="31" spans="3:20" ht="12.75">
      <c r="C31" s="25"/>
      <c r="D31" s="25"/>
      <c r="E31" s="25"/>
      <c r="F31" s="25"/>
      <c r="G31" s="25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25"/>
      <c r="S31" s="33"/>
      <c r="T31" s="25"/>
    </row>
    <row r="32" spans="18:19" ht="12.75">
      <c r="R32" s="7"/>
      <c r="S32" s="7"/>
    </row>
    <row r="33" spans="18:19" ht="12.75">
      <c r="R33" s="7"/>
      <c r="S33" s="7"/>
    </row>
    <row r="34" ht="12.75">
      <c r="D34" s="7"/>
    </row>
    <row r="36" ht="12.75">
      <c r="B36" s="15"/>
    </row>
    <row r="37" ht="12.75">
      <c r="B37" s="16"/>
    </row>
    <row r="38" spans="4:18" ht="12.75"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4:18" ht="12.75"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4:18" ht="12.75"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4:18" ht="12.75"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4:18" ht="12.75"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</sheetData>
  <sheetProtection/>
  <mergeCells count="3">
    <mergeCell ref="A27:B27"/>
    <mergeCell ref="A28:B28"/>
    <mergeCell ref="A7:F7"/>
  </mergeCell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12.28125" style="0" customWidth="1"/>
    <col min="2" max="2" width="43.57421875" style="0" customWidth="1"/>
    <col min="3" max="3" width="11.8515625" style="0" customWidth="1"/>
    <col min="4" max="4" width="9.421875" style="0" customWidth="1"/>
    <col min="5" max="5" width="9.140625" style="0" customWidth="1"/>
    <col min="6" max="6" width="9.57421875" style="0" customWidth="1"/>
    <col min="7" max="10" width="9.140625" style="0" customWidth="1"/>
    <col min="11" max="11" width="8.140625" style="0" customWidth="1"/>
    <col min="12" max="12" width="7.8515625" style="0" customWidth="1"/>
    <col min="13" max="13" width="8.57421875" style="0" customWidth="1"/>
    <col min="14" max="14" width="9.7109375" style="0" customWidth="1"/>
    <col min="15" max="15" width="9.140625" style="0" customWidth="1"/>
    <col min="16" max="16" width="9.00390625" style="0" customWidth="1"/>
    <col min="17" max="20" width="9.140625" style="0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 t="s">
        <v>103</v>
      </c>
      <c r="P1" s="1"/>
      <c r="Q1" s="1"/>
      <c r="R1" s="1"/>
      <c r="S1" s="1"/>
    </row>
    <row r="2" spans="1:19" ht="18.75">
      <c r="A2" s="1"/>
      <c r="B2" s="84" t="s">
        <v>77</v>
      </c>
      <c r="C2" s="84"/>
      <c r="D2" s="84"/>
      <c r="E2" s="1"/>
      <c r="F2" s="1"/>
      <c r="G2" s="1"/>
      <c r="H2" s="1"/>
      <c r="I2" s="1"/>
      <c r="J2" s="1"/>
      <c r="K2" s="1"/>
      <c r="L2" s="1"/>
      <c r="M2" s="1"/>
      <c r="N2" s="1"/>
      <c r="O2" s="1" t="s">
        <v>104</v>
      </c>
      <c r="P2" s="1"/>
      <c r="Q2" s="1"/>
      <c r="R2" s="1"/>
      <c r="S2" s="1"/>
    </row>
    <row r="3" spans="1:19" ht="12.75">
      <c r="A3" s="1"/>
      <c r="B3" s="3" t="s">
        <v>78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 t="s">
        <v>105</v>
      </c>
      <c r="P3" s="1"/>
      <c r="Q3" s="1"/>
      <c r="R3" s="1"/>
      <c r="S3" s="1"/>
    </row>
    <row r="4" spans="1:19" ht="12.75">
      <c r="A4" s="1"/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55.5" customHeight="1">
      <c r="A5" s="21" t="s">
        <v>1</v>
      </c>
      <c r="B5" s="22" t="s">
        <v>0</v>
      </c>
      <c r="C5" s="24" t="s">
        <v>28</v>
      </c>
      <c r="D5" s="24" t="s">
        <v>29</v>
      </c>
      <c r="E5" s="24" t="s">
        <v>30</v>
      </c>
      <c r="F5" s="24" t="s">
        <v>31</v>
      </c>
      <c r="G5" s="24" t="s">
        <v>32</v>
      </c>
      <c r="H5" s="24" t="s">
        <v>33</v>
      </c>
      <c r="I5" s="24" t="s">
        <v>34</v>
      </c>
      <c r="J5" s="24" t="s">
        <v>35</v>
      </c>
      <c r="K5" s="24" t="s">
        <v>19</v>
      </c>
      <c r="L5" s="24" t="s">
        <v>20</v>
      </c>
      <c r="M5" s="24" t="s">
        <v>39</v>
      </c>
      <c r="N5" s="24" t="s">
        <v>36</v>
      </c>
      <c r="O5" s="24" t="s">
        <v>23</v>
      </c>
      <c r="P5" s="20" t="s">
        <v>24</v>
      </c>
      <c r="Q5" s="24" t="s">
        <v>25</v>
      </c>
      <c r="R5" s="24" t="s">
        <v>26</v>
      </c>
      <c r="S5" s="24" t="s">
        <v>27</v>
      </c>
    </row>
    <row r="6" spans="1:19" ht="29.25" customHeight="1">
      <c r="A6" s="8"/>
      <c r="B6" s="9" t="s">
        <v>79</v>
      </c>
      <c r="C6" s="19">
        <v>28</v>
      </c>
      <c r="D6" s="53">
        <v>72</v>
      </c>
      <c r="E6" s="53">
        <v>109</v>
      </c>
      <c r="F6" s="53">
        <v>17</v>
      </c>
      <c r="G6" s="53">
        <v>10</v>
      </c>
      <c r="H6" s="53">
        <v>21</v>
      </c>
      <c r="I6" s="53">
        <v>16</v>
      </c>
      <c r="J6" s="53">
        <v>37</v>
      </c>
      <c r="K6" s="53">
        <v>5</v>
      </c>
      <c r="L6" s="53">
        <v>10</v>
      </c>
      <c r="M6" s="53">
        <v>17</v>
      </c>
      <c r="N6" s="53">
        <v>46</v>
      </c>
      <c r="O6" s="53">
        <v>17</v>
      </c>
      <c r="P6" s="53">
        <v>13</v>
      </c>
      <c r="Q6" s="53">
        <v>4</v>
      </c>
      <c r="R6" s="53">
        <v>3</v>
      </c>
      <c r="S6" s="53">
        <f aca="true" t="shared" si="0" ref="S6:S27">C6+D6+E6+F6+G6+H6+I6+J6+K6+L6+M6+N6+O6+P6+Q6+R6</f>
        <v>425</v>
      </c>
    </row>
    <row r="7" spans="1:19" ht="26.25" customHeight="1">
      <c r="A7" s="83" t="s">
        <v>80</v>
      </c>
      <c r="B7" s="85"/>
      <c r="C7" s="85"/>
      <c r="D7" s="85"/>
      <c r="E7" s="85"/>
      <c r="F7" s="8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53">
        <f t="shared" si="0"/>
        <v>0</v>
      </c>
    </row>
    <row r="8" spans="1:19" ht="39.75" customHeight="1">
      <c r="A8" s="11">
        <v>1100</v>
      </c>
      <c r="B8" s="2" t="s">
        <v>69</v>
      </c>
      <c r="C8" s="60">
        <v>22835</v>
      </c>
      <c r="D8" s="53">
        <v>49637</v>
      </c>
      <c r="E8" s="60">
        <v>75886</v>
      </c>
      <c r="F8" s="50">
        <v>11101</v>
      </c>
      <c r="G8" s="53">
        <v>5070</v>
      </c>
      <c r="H8" s="53">
        <v>7960</v>
      </c>
      <c r="I8" s="53">
        <v>12585</v>
      </c>
      <c r="J8" s="53">
        <v>25192</v>
      </c>
      <c r="K8" s="53">
        <v>6925</v>
      </c>
      <c r="L8" s="53">
        <v>10301</v>
      </c>
      <c r="M8" s="53">
        <v>22760</v>
      </c>
      <c r="N8" s="53">
        <v>41977</v>
      </c>
      <c r="O8" s="53">
        <v>11942</v>
      </c>
      <c r="P8" s="53">
        <v>13596</v>
      </c>
      <c r="Q8" s="53">
        <v>4419</v>
      </c>
      <c r="R8" s="53">
        <v>1592</v>
      </c>
      <c r="S8" s="53">
        <f t="shared" si="0"/>
        <v>323778</v>
      </c>
    </row>
    <row r="9" spans="1:19" ht="60.75" customHeight="1">
      <c r="A9" s="11">
        <v>1200</v>
      </c>
      <c r="B9" s="2" t="s">
        <v>87</v>
      </c>
      <c r="C9" s="60">
        <v>6289</v>
      </c>
      <c r="D9" s="53">
        <v>14255</v>
      </c>
      <c r="E9" s="60">
        <v>20855</v>
      </c>
      <c r="F9" s="50">
        <v>2619</v>
      </c>
      <c r="G9" s="53">
        <v>1627</v>
      </c>
      <c r="H9" s="53">
        <v>1877</v>
      </c>
      <c r="I9" s="53">
        <v>3340</v>
      </c>
      <c r="J9" s="53">
        <v>6065</v>
      </c>
      <c r="K9" s="53">
        <v>1633</v>
      </c>
      <c r="L9" s="53">
        <v>2437</v>
      </c>
      <c r="M9" s="53">
        <v>5374</v>
      </c>
      <c r="N9" s="53">
        <v>9977</v>
      </c>
      <c r="O9" s="53">
        <v>2892</v>
      </c>
      <c r="P9" s="53">
        <v>3207</v>
      </c>
      <c r="Q9" s="53">
        <v>1164</v>
      </c>
      <c r="R9" s="53">
        <v>376</v>
      </c>
      <c r="S9" s="53">
        <f t="shared" si="0"/>
        <v>83987</v>
      </c>
    </row>
    <row r="10" spans="1:19" ht="35.25" customHeight="1">
      <c r="A10" s="11">
        <v>2100</v>
      </c>
      <c r="B10" s="2" t="s">
        <v>62</v>
      </c>
      <c r="C10" s="53"/>
      <c r="D10" s="53"/>
      <c r="E10" s="53"/>
      <c r="F10" s="50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>
        <f t="shared" si="0"/>
        <v>0</v>
      </c>
    </row>
    <row r="11" spans="1:19" ht="21" customHeight="1">
      <c r="A11" s="11">
        <v>2200</v>
      </c>
      <c r="B11" s="2" t="s">
        <v>70</v>
      </c>
      <c r="C11" s="53">
        <f aca="true" t="shared" si="1" ref="C11:S11">C12+C13+C14+C15+C16+C17</f>
        <v>4574</v>
      </c>
      <c r="D11" s="53">
        <f t="shared" si="1"/>
        <v>13749</v>
      </c>
      <c r="E11" s="53">
        <f t="shared" si="1"/>
        <v>34423</v>
      </c>
      <c r="F11" s="53">
        <f t="shared" si="1"/>
        <v>3815</v>
      </c>
      <c r="G11" s="53">
        <f t="shared" si="1"/>
        <v>2403</v>
      </c>
      <c r="H11" s="53">
        <f>H12+H13+H14+H15+H16+H17</f>
        <v>8730</v>
      </c>
      <c r="I11" s="53">
        <f t="shared" si="1"/>
        <v>5031</v>
      </c>
      <c r="J11" s="53">
        <f t="shared" si="1"/>
        <v>10286</v>
      </c>
      <c r="K11" s="53">
        <f t="shared" si="1"/>
        <v>1678</v>
      </c>
      <c r="L11" s="53">
        <f t="shared" si="1"/>
        <v>7338</v>
      </c>
      <c r="M11" s="53">
        <f t="shared" si="1"/>
        <v>2531</v>
      </c>
      <c r="N11" s="53">
        <f t="shared" si="1"/>
        <v>24295</v>
      </c>
      <c r="O11" s="53">
        <f t="shared" si="1"/>
        <v>2108</v>
      </c>
      <c r="P11" s="53">
        <f t="shared" si="1"/>
        <v>2965</v>
      </c>
      <c r="Q11" s="53">
        <f t="shared" si="1"/>
        <v>812</v>
      </c>
      <c r="R11" s="53">
        <f t="shared" si="1"/>
        <v>582</v>
      </c>
      <c r="S11" s="53">
        <f t="shared" si="1"/>
        <v>125320</v>
      </c>
    </row>
    <row r="12" spans="1:19" ht="18.75" customHeight="1">
      <c r="A12" s="12">
        <v>2210</v>
      </c>
      <c r="B12" s="4" t="s">
        <v>2</v>
      </c>
      <c r="C12" s="60">
        <v>163</v>
      </c>
      <c r="D12" s="53">
        <v>306</v>
      </c>
      <c r="E12" s="53">
        <v>390</v>
      </c>
      <c r="F12" s="50">
        <v>70</v>
      </c>
      <c r="G12" s="53">
        <v>142</v>
      </c>
      <c r="H12" s="53">
        <v>90</v>
      </c>
      <c r="I12" s="53">
        <v>118</v>
      </c>
      <c r="J12" s="53">
        <v>382</v>
      </c>
      <c r="K12" s="53">
        <v>51</v>
      </c>
      <c r="L12" s="53">
        <v>117</v>
      </c>
      <c r="M12" s="53">
        <v>128</v>
      </c>
      <c r="N12" s="53">
        <v>59</v>
      </c>
      <c r="O12" s="53"/>
      <c r="P12" s="53"/>
      <c r="Q12" s="53">
        <v>56</v>
      </c>
      <c r="R12" s="53">
        <v>19</v>
      </c>
      <c r="S12" s="53">
        <f t="shared" si="0"/>
        <v>2091</v>
      </c>
    </row>
    <row r="13" spans="1:19" ht="21" customHeight="1">
      <c r="A13" s="12">
        <v>2220</v>
      </c>
      <c r="B13" s="4" t="s">
        <v>3</v>
      </c>
      <c r="C13" s="60">
        <v>3522</v>
      </c>
      <c r="D13" s="53">
        <v>12091</v>
      </c>
      <c r="E13" s="53">
        <v>27694</v>
      </c>
      <c r="F13" s="50">
        <v>3232</v>
      </c>
      <c r="G13" s="53">
        <v>1899</v>
      </c>
      <c r="H13" s="53">
        <v>8063</v>
      </c>
      <c r="I13" s="53">
        <v>2409</v>
      </c>
      <c r="J13" s="53">
        <v>5535</v>
      </c>
      <c r="K13" s="53">
        <v>1266</v>
      </c>
      <c r="L13" s="53">
        <v>3226</v>
      </c>
      <c r="M13" s="53">
        <v>1573</v>
      </c>
      <c r="N13" s="53">
        <v>6338</v>
      </c>
      <c r="O13" s="53">
        <v>1969</v>
      </c>
      <c r="P13" s="53">
        <v>1870</v>
      </c>
      <c r="Q13" s="53">
        <v>666</v>
      </c>
      <c r="R13" s="53">
        <v>187</v>
      </c>
      <c r="S13" s="53">
        <f t="shared" si="0"/>
        <v>81540</v>
      </c>
    </row>
    <row r="14" spans="1:19" ht="27" customHeight="1">
      <c r="A14" s="12">
        <v>2230</v>
      </c>
      <c r="B14" s="4" t="s">
        <v>4</v>
      </c>
      <c r="C14" s="60">
        <v>316</v>
      </c>
      <c r="D14" s="53">
        <v>566</v>
      </c>
      <c r="E14" s="53">
        <v>863</v>
      </c>
      <c r="F14" s="50">
        <v>383</v>
      </c>
      <c r="G14" s="53">
        <v>26</v>
      </c>
      <c r="H14" s="53">
        <v>53</v>
      </c>
      <c r="I14" s="53">
        <v>85</v>
      </c>
      <c r="J14" s="53">
        <v>301</v>
      </c>
      <c r="K14" s="53">
        <v>53</v>
      </c>
      <c r="L14" s="53">
        <v>41</v>
      </c>
      <c r="M14" s="53">
        <v>196</v>
      </c>
      <c r="N14" s="53">
        <v>543</v>
      </c>
      <c r="O14" s="53">
        <v>12</v>
      </c>
      <c r="P14" s="53"/>
      <c r="Q14" s="53">
        <v>14</v>
      </c>
      <c r="R14" s="53">
        <v>13</v>
      </c>
      <c r="S14" s="53">
        <f t="shared" si="0"/>
        <v>3465</v>
      </c>
    </row>
    <row r="15" spans="1:19" ht="27" customHeight="1">
      <c r="A15" s="12">
        <v>2240</v>
      </c>
      <c r="B15" s="4" t="s">
        <v>63</v>
      </c>
      <c r="C15" s="60">
        <v>430</v>
      </c>
      <c r="D15" s="53">
        <v>725</v>
      </c>
      <c r="E15" s="53">
        <v>5403</v>
      </c>
      <c r="F15" s="50">
        <v>130</v>
      </c>
      <c r="G15" s="53">
        <v>336</v>
      </c>
      <c r="H15" s="53">
        <v>450</v>
      </c>
      <c r="I15" s="53">
        <v>2338</v>
      </c>
      <c r="J15" s="53">
        <v>4050</v>
      </c>
      <c r="K15" s="53">
        <v>247</v>
      </c>
      <c r="L15" s="53">
        <v>3954</v>
      </c>
      <c r="M15" s="53">
        <v>593</v>
      </c>
      <c r="N15" s="53">
        <v>17355</v>
      </c>
      <c r="O15" s="53">
        <v>39</v>
      </c>
      <c r="P15" s="53">
        <v>566</v>
      </c>
      <c r="Q15" s="53">
        <v>76</v>
      </c>
      <c r="R15" s="53">
        <v>363</v>
      </c>
      <c r="S15" s="53">
        <f t="shared" si="0"/>
        <v>37055</v>
      </c>
    </row>
    <row r="16" spans="1:19" ht="17.25" customHeight="1">
      <c r="A16" s="12">
        <v>2250</v>
      </c>
      <c r="B16" s="4" t="s">
        <v>5</v>
      </c>
      <c r="C16" s="60"/>
      <c r="D16" s="53"/>
      <c r="E16" s="53"/>
      <c r="F16" s="50"/>
      <c r="G16" s="53"/>
      <c r="H16" s="53"/>
      <c r="I16" s="53">
        <v>12</v>
      </c>
      <c r="J16" s="53"/>
      <c r="K16" s="53">
        <v>11</v>
      </c>
      <c r="L16" s="53"/>
      <c r="M16" s="53"/>
      <c r="N16" s="53"/>
      <c r="O16" s="53"/>
      <c r="P16" s="53">
        <v>529</v>
      </c>
      <c r="Q16" s="53"/>
      <c r="R16" s="53"/>
      <c r="S16" s="53">
        <f t="shared" si="0"/>
        <v>552</v>
      </c>
    </row>
    <row r="17" spans="1:19" ht="27" customHeight="1">
      <c r="A17" s="12">
        <v>2260</v>
      </c>
      <c r="B17" s="4" t="s">
        <v>64</v>
      </c>
      <c r="C17" s="60">
        <v>143</v>
      </c>
      <c r="D17" s="53">
        <v>61</v>
      </c>
      <c r="E17" s="53">
        <v>73</v>
      </c>
      <c r="F17" s="50"/>
      <c r="G17" s="53"/>
      <c r="H17" s="53">
        <v>74</v>
      </c>
      <c r="I17" s="53">
        <v>69</v>
      </c>
      <c r="J17" s="53">
        <v>18</v>
      </c>
      <c r="K17" s="53">
        <v>50</v>
      </c>
      <c r="L17" s="53"/>
      <c r="M17" s="53">
        <v>41</v>
      </c>
      <c r="N17" s="53"/>
      <c r="O17" s="53">
        <v>88</v>
      </c>
      <c r="P17" s="53"/>
      <c r="Q17" s="53"/>
      <c r="R17" s="53"/>
      <c r="S17" s="53">
        <f t="shared" si="0"/>
        <v>617</v>
      </c>
    </row>
    <row r="18" spans="1:19" ht="27" customHeight="1" hidden="1">
      <c r="A18" s="12"/>
      <c r="B18" s="4"/>
      <c r="C18" s="60"/>
      <c r="D18" s="53"/>
      <c r="E18" s="53"/>
      <c r="F18" s="50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</row>
    <row r="19" spans="1:19" ht="40.5" customHeight="1">
      <c r="A19" s="11">
        <v>2300</v>
      </c>
      <c r="B19" s="2" t="s">
        <v>65</v>
      </c>
      <c r="C19" s="60">
        <f>C20+C21+C22+C23+C24+C25</f>
        <v>3363</v>
      </c>
      <c r="D19" s="60">
        <f aca="true" t="shared" si="2" ref="D19:S19">D20+D21+D22+D23+D24+D25</f>
        <v>3116</v>
      </c>
      <c r="E19" s="60">
        <f t="shared" si="2"/>
        <v>9037</v>
      </c>
      <c r="F19" s="60">
        <f t="shared" si="2"/>
        <v>1154</v>
      </c>
      <c r="G19" s="60">
        <f t="shared" si="2"/>
        <v>293</v>
      </c>
      <c r="H19" s="60">
        <f t="shared" si="2"/>
        <v>1296</v>
      </c>
      <c r="I19" s="60">
        <f t="shared" si="2"/>
        <v>1070</v>
      </c>
      <c r="J19" s="60">
        <f t="shared" si="2"/>
        <v>5532</v>
      </c>
      <c r="K19" s="60">
        <f t="shared" si="2"/>
        <v>1088</v>
      </c>
      <c r="L19" s="60">
        <f t="shared" si="2"/>
        <v>1727</v>
      </c>
      <c r="M19" s="60">
        <f t="shared" si="2"/>
        <v>3437</v>
      </c>
      <c r="N19" s="60">
        <f t="shared" si="2"/>
        <v>7082</v>
      </c>
      <c r="O19" s="60">
        <f t="shared" si="2"/>
        <v>1140</v>
      </c>
      <c r="P19" s="60">
        <f t="shared" si="2"/>
        <v>2331</v>
      </c>
      <c r="Q19" s="60">
        <f t="shared" si="2"/>
        <v>287</v>
      </c>
      <c r="R19" s="60">
        <f t="shared" si="2"/>
        <v>680</v>
      </c>
      <c r="S19" s="60">
        <f t="shared" si="2"/>
        <v>42633</v>
      </c>
    </row>
    <row r="20" spans="1:19" ht="15.75" customHeight="1">
      <c r="A20" s="14">
        <v>2310</v>
      </c>
      <c r="B20" s="4" t="s">
        <v>66</v>
      </c>
      <c r="C20" s="60">
        <v>723</v>
      </c>
      <c r="D20" s="53">
        <v>1428</v>
      </c>
      <c r="E20" s="53">
        <v>4536</v>
      </c>
      <c r="F20" s="50">
        <v>633</v>
      </c>
      <c r="G20" s="53">
        <v>111</v>
      </c>
      <c r="H20" s="53">
        <v>614</v>
      </c>
      <c r="I20" s="53">
        <v>415</v>
      </c>
      <c r="J20" s="53">
        <v>1495</v>
      </c>
      <c r="K20" s="53">
        <v>15</v>
      </c>
      <c r="L20" s="53">
        <v>883</v>
      </c>
      <c r="M20" s="53">
        <v>648</v>
      </c>
      <c r="N20" s="53">
        <v>1248</v>
      </c>
      <c r="O20" s="53">
        <v>470</v>
      </c>
      <c r="P20" s="53">
        <v>716</v>
      </c>
      <c r="Q20" s="53">
        <v>75</v>
      </c>
      <c r="R20" s="53">
        <v>136</v>
      </c>
      <c r="S20" s="53">
        <f t="shared" si="0"/>
        <v>14146</v>
      </c>
    </row>
    <row r="21" spans="1:19" ht="27.75" customHeight="1">
      <c r="A21" s="14">
        <v>2320</v>
      </c>
      <c r="B21" s="4" t="s">
        <v>6</v>
      </c>
      <c r="C21" s="60">
        <v>148</v>
      </c>
      <c r="D21" s="53"/>
      <c r="E21" s="53"/>
      <c r="F21" s="50"/>
      <c r="G21" s="53"/>
      <c r="H21" s="53"/>
      <c r="I21" s="53">
        <v>9</v>
      </c>
      <c r="J21" s="53">
        <v>341</v>
      </c>
      <c r="K21" s="53">
        <v>503</v>
      </c>
      <c r="L21" s="53">
        <v>68</v>
      </c>
      <c r="M21" s="53">
        <v>1683</v>
      </c>
      <c r="N21" s="53">
        <v>3063</v>
      </c>
      <c r="O21" s="53">
        <v>490</v>
      </c>
      <c r="P21" s="53">
        <v>1040</v>
      </c>
      <c r="Q21" s="53">
        <v>102</v>
      </c>
      <c r="R21" s="53">
        <v>436</v>
      </c>
      <c r="S21" s="53">
        <f t="shared" si="0"/>
        <v>7883</v>
      </c>
    </row>
    <row r="22" spans="1:19" ht="23.25" customHeight="1">
      <c r="A22" s="14">
        <v>2340</v>
      </c>
      <c r="B22" s="4" t="s">
        <v>67</v>
      </c>
      <c r="C22" s="60"/>
      <c r="D22" s="53">
        <v>5</v>
      </c>
      <c r="E22" s="53">
        <v>31</v>
      </c>
      <c r="F22" s="50"/>
      <c r="G22" s="53">
        <v>6</v>
      </c>
      <c r="H22" s="53"/>
      <c r="I22" s="53"/>
      <c r="J22" s="53"/>
      <c r="K22" s="53"/>
      <c r="L22" s="53">
        <v>6</v>
      </c>
      <c r="M22" s="53">
        <v>30</v>
      </c>
      <c r="N22" s="53">
        <v>2471</v>
      </c>
      <c r="O22" s="53"/>
      <c r="P22" s="53">
        <v>15</v>
      </c>
      <c r="Q22" s="53">
        <v>0</v>
      </c>
      <c r="R22" s="53"/>
      <c r="S22" s="53">
        <f t="shared" si="0"/>
        <v>2564</v>
      </c>
    </row>
    <row r="23" spans="1:19" ht="20.25" customHeight="1">
      <c r="A23" s="14">
        <v>2350</v>
      </c>
      <c r="B23" s="4" t="s">
        <v>7</v>
      </c>
      <c r="C23" s="60">
        <v>2325</v>
      </c>
      <c r="D23" s="53">
        <v>1450</v>
      </c>
      <c r="E23" s="53">
        <v>3548</v>
      </c>
      <c r="F23" s="50">
        <v>521</v>
      </c>
      <c r="G23" s="53">
        <v>85</v>
      </c>
      <c r="H23" s="53">
        <v>420</v>
      </c>
      <c r="I23" s="53">
        <v>316</v>
      </c>
      <c r="J23" s="53">
        <v>2556</v>
      </c>
      <c r="K23" s="53">
        <v>330</v>
      </c>
      <c r="L23" s="53">
        <v>493</v>
      </c>
      <c r="M23" s="53">
        <v>1076</v>
      </c>
      <c r="N23" s="53"/>
      <c r="O23" s="53">
        <v>140</v>
      </c>
      <c r="P23" s="53">
        <v>540</v>
      </c>
      <c r="Q23" s="53">
        <v>105</v>
      </c>
      <c r="R23" s="53">
        <v>108</v>
      </c>
      <c r="S23" s="53">
        <f t="shared" si="0"/>
        <v>14013</v>
      </c>
    </row>
    <row r="24" spans="1:19" ht="38.25" customHeight="1">
      <c r="A24" s="14">
        <v>2360</v>
      </c>
      <c r="B24" s="4" t="s">
        <v>68</v>
      </c>
      <c r="C24" s="60"/>
      <c r="D24" s="53">
        <v>92</v>
      </c>
      <c r="E24" s="53"/>
      <c r="F24" s="50"/>
      <c r="G24" s="53">
        <v>22</v>
      </c>
      <c r="H24" s="53"/>
      <c r="I24" s="53">
        <v>183</v>
      </c>
      <c r="J24" s="53">
        <v>306</v>
      </c>
      <c r="K24" s="53">
        <v>61</v>
      </c>
      <c r="L24" s="53">
        <v>182</v>
      </c>
      <c r="M24" s="53"/>
      <c r="N24" s="53"/>
      <c r="O24" s="53"/>
      <c r="P24" s="53"/>
      <c r="Q24" s="53"/>
      <c r="R24" s="53"/>
      <c r="S24" s="53">
        <f t="shared" si="0"/>
        <v>846</v>
      </c>
    </row>
    <row r="25" spans="1:19" ht="20.25" customHeight="1">
      <c r="A25" s="14">
        <v>2370</v>
      </c>
      <c r="B25" s="38" t="s">
        <v>40</v>
      </c>
      <c r="C25" s="60">
        <v>167</v>
      </c>
      <c r="D25" s="53">
        <v>141</v>
      </c>
      <c r="E25" s="53">
        <v>922</v>
      </c>
      <c r="F25" s="50"/>
      <c r="G25" s="53">
        <v>69</v>
      </c>
      <c r="H25" s="53">
        <v>262</v>
      </c>
      <c r="I25" s="53">
        <v>147</v>
      </c>
      <c r="J25" s="53">
        <v>834</v>
      </c>
      <c r="K25" s="53">
        <v>179</v>
      </c>
      <c r="L25" s="53">
        <v>95</v>
      </c>
      <c r="M25" s="53"/>
      <c r="N25" s="53">
        <v>300</v>
      </c>
      <c r="O25" s="53">
        <v>40</v>
      </c>
      <c r="P25" s="53">
        <v>20</v>
      </c>
      <c r="Q25" s="53">
        <v>5</v>
      </c>
      <c r="R25" s="53"/>
      <c r="S25" s="53">
        <f t="shared" si="0"/>
        <v>3181</v>
      </c>
    </row>
    <row r="26" spans="1:19" ht="21.75" customHeight="1">
      <c r="A26" s="13">
        <v>2400</v>
      </c>
      <c r="B26" s="2" t="s">
        <v>8</v>
      </c>
      <c r="C26" s="60"/>
      <c r="D26" s="60"/>
      <c r="E26" s="60"/>
      <c r="F26" s="50"/>
      <c r="G26" s="53"/>
      <c r="H26" s="53"/>
      <c r="I26" s="53"/>
      <c r="J26" s="53"/>
      <c r="K26" s="53"/>
      <c r="L26" s="53"/>
      <c r="M26" s="53"/>
      <c r="N26" s="53">
        <v>57</v>
      </c>
      <c r="O26" s="53"/>
      <c r="P26" s="53"/>
      <c r="Q26" s="53"/>
      <c r="R26" s="53"/>
      <c r="S26" s="53">
        <f t="shared" si="0"/>
        <v>57</v>
      </c>
    </row>
    <row r="27" spans="1:19" ht="18.75" customHeight="1">
      <c r="A27" s="13">
        <v>5233</v>
      </c>
      <c r="B27" s="39" t="s">
        <v>41</v>
      </c>
      <c r="C27" s="60"/>
      <c r="D27" s="53"/>
      <c r="E27" s="53"/>
      <c r="F27" s="50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>
        <f t="shared" si="0"/>
        <v>0</v>
      </c>
    </row>
    <row r="28" spans="1:19" ht="18" customHeight="1">
      <c r="A28" s="78" t="s">
        <v>9</v>
      </c>
      <c r="B28" s="79"/>
      <c r="C28" s="57">
        <f aca="true" t="shared" si="3" ref="C28:S28">C8+C9+C10+C11+C19+C26+C27</f>
        <v>37061</v>
      </c>
      <c r="D28" s="57">
        <f t="shared" si="3"/>
        <v>80757</v>
      </c>
      <c r="E28" s="57">
        <f t="shared" si="3"/>
        <v>140201</v>
      </c>
      <c r="F28" s="57">
        <f t="shared" si="3"/>
        <v>18689</v>
      </c>
      <c r="G28" s="57">
        <f t="shared" si="3"/>
        <v>9393</v>
      </c>
      <c r="H28" s="57">
        <f t="shared" si="3"/>
        <v>19863</v>
      </c>
      <c r="I28" s="57">
        <f t="shared" si="3"/>
        <v>22026</v>
      </c>
      <c r="J28" s="57">
        <f t="shared" si="3"/>
        <v>47075</v>
      </c>
      <c r="K28" s="57">
        <f t="shared" si="3"/>
        <v>11324</v>
      </c>
      <c r="L28" s="57">
        <f t="shared" si="3"/>
        <v>21803</v>
      </c>
      <c r="M28" s="57">
        <f t="shared" si="3"/>
        <v>34102</v>
      </c>
      <c r="N28" s="57">
        <f t="shared" si="3"/>
        <v>83388</v>
      </c>
      <c r="O28" s="57">
        <f t="shared" si="3"/>
        <v>18082</v>
      </c>
      <c r="P28" s="57">
        <f t="shared" si="3"/>
        <v>22099</v>
      </c>
      <c r="Q28" s="57">
        <f t="shared" si="3"/>
        <v>6682</v>
      </c>
      <c r="R28" s="57">
        <f t="shared" si="3"/>
        <v>3230</v>
      </c>
      <c r="S28" s="57">
        <f t="shared" si="3"/>
        <v>575775</v>
      </c>
    </row>
    <row r="29" spans="1:19" ht="30" customHeight="1">
      <c r="A29" s="78" t="s">
        <v>38</v>
      </c>
      <c r="B29" s="82"/>
      <c r="C29" s="58">
        <f>C28/12/C6</f>
        <v>110.30059523809523</v>
      </c>
      <c r="D29" s="58">
        <f aca="true" t="shared" si="4" ref="D29:S29">D28/12/D6</f>
        <v>93.46875</v>
      </c>
      <c r="E29" s="58">
        <f t="shared" si="4"/>
        <v>107.18730886850152</v>
      </c>
      <c r="F29" s="58">
        <f t="shared" si="4"/>
        <v>91.61274509803923</v>
      </c>
      <c r="G29" s="58">
        <f t="shared" si="4"/>
        <v>78.275</v>
      </c>
      <c r="H29" s="58">
        <f t="shared" si="4"/>
        <v>78.82142857142857</v>
      </c>
      <c r="I29" s="58">
        <f t="shared" si="4"/>
        <v>114.71875</v>
      </c>
      <c r="J29" s="58">
        <f t="shared" si="4"/>
        <v>106.02477477477477</v>
      </c>
      <c r="K29" s="58">
        <f t="shared" si="4"/>
        <v>188.73333333333332</v>
      </c>
      <c r="L29" s="58">
        <f t="shared" si="4"/>
        <v>181.69166666666666</v>
      </c>
      <c r="M29" s="58">
        <f t="shared" si="4"/>
        <v>167.16666666666669</v>
      </c>
      <c r="N29" s="58">
        <f t="shared" si="4"/>
        <v>151.06521739130434</v>
      </c>
      <c r="O29" s="58">
        <f t="shared" si="4"/>
        <v>88.63725490196077</v>
      </c>
      <c r="P29" s="58">
        <f t="shared" si="4"/>
        <v>141.6602564102564</v>
      </c>
      <c r="Q29" s="58">
        <f t="shared" si="4"/>
        <v>139.20833333333334</v>
      </c>
      <c r="R29" s="58">
        <f t="shared" si="4"/>
        <v>89.72222222222223</v>
      </c>
      <c r="S29" s="58">
        <f t="shared" si="4"/>
        <v>112.8970588235294</v>
      </c>
    </row>
    <row r="30" ht="12.75">
      <c r="D30" s="7"/>
    </row>
    <row r="31" spans="2:20" ht="12.75">
      <c r="B31" s="1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spans="2:20" ht="12.75">
      <c r="B32" s="15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25"/>
    </row>
    <row r="33" spans="2:20" ht="12.75">
      <c r="B33" s="1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2:20" ht="12.75">
      <c r="B34" s="1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6" spans="3:5" ht="12.75">
      <c r="C36" s="17"/>
      <c r="D36" s="17"/>
      <c r="E36" s="17"/>
    </row>
    <row r="38" ht="12.75">
      <c r="E38" s="17"/>
    </row>
  </sheetData>
  <sheetProtection/>
  <mergeCells count="3">
    <mergeCell ref="A28:B28"/>
    <mergeCell ref="A29:B29"/>
    <mergeCell ref="A7:F7"/>
  </mergeCell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Biruta</dc:creator>
  <cp:keywords/>
  <dc:description/>
  <cp:lastModifiedBy>Laima Liepiņa</cp:lastModifiedBy>
  <cp:lastPrinted>2017-02-16T11:55:57Z</cp:lastPrinted>
  <dcterms:created xsi:type="dcterms:W3CDTF">2004-02-26T13:25:26Z</dcterms:created>
  <dcterms:modified xsi:type="dcterms:W3CDTF">2017-02-16T11:56:27Z</dcterms:modified>
  <cp:category/>
  <cp:version/>
  <cp:contentType/>
  <cp:contentStatus/>
</cp:coreProperties>
</file>