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T-2" sheetId="1" r:id="rId1"/>
    <sheet name="siltināšana" sheetId="2" r:id="rId2"/>
    <sheet name="ventilācija" sheetId="3" r:id="rId3"/>
  </sheets>
  <definedNames>
    <definedName name="_xlnm.Print_Titles" localSheetId="1">'siltināšana'!$11:$13</definedName>
    <definedName name="_xlnm.Print_Titles" localSheetId="2">'ventilācija'!$11:$13</definedName>
  </definedNames>
  <calcPr fullCalcOnLoad="1" fullPrecision="0"/>
</workbook>
</file>

<file path=xl/sharedStrings.xml><?xml version="1.0" encoding="utf-8"?>
<sst xmlns="http://schemas.openxmlformats.org/spreadsheetml/2006/main" count="450" uniqueCount="270">
  <si>
    <t>Daudzums</t>
  </si>
  <si>
    <t>Ls</t>
  </si>
  <si>
    <t>Pasūtījuma Nr.:</t>
  </si>
  <si>
    <t>Darba nosaukums</t>
  </si>
  <si>
    <t>Nr.p.k.</t>
  </si>
  <si>
    <t>Vienības izmaksas</t>
  </si>
  <si>
    <t>laika norma (c/h)</t>
  </si>
  <si>
    <t>Mērvienība</t>
  </si>
  <si>
    <t>Mehānismi (Ls)</t>
  </si>
  <si>
    <t>Kopā uz visu apjomu</t>
  </si>
  <si>
    <t>Darbietilpība (c/h)</t>
  </si>
  <si>
    <t>Tāmes izmaksas:</t>
  </si>
  <si>
    <t>Kopā:</t>
  </si>
  <si>
    <t>KOPĀ:</t>
  </si>
  <si>
    <t>Darba samaksas likme (Ls/c.h)</t>
  </si>
  <si>
    <t>Darba alga (Ls)</t>
  </si>
  <si>
    <t>Materiāli (Ls)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</si>
  <si>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</si>
  <si>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</si>
  <si>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</si>
  <si>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</si>
  <si>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</si>
  <si>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</si>
  <si>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Objekta izmaksas /Ls/</t>
  </si>
  <si>
    <t>1.</t>
  </si>
  <si>
    <t>2.</t>
  </si>
  <si>
    <t xml:space="preserve">Kopā : </t>
  </si>
  <si>
    <t>Kopā (Ls)</t>
  </si>
  <si>
    <t>Darba likme (Ls)</t>
  </si>
  <si>
    <t>Summa (Ls)</t>
  </si>
  <si>
    <t>Sociālais  nodoklis 24,09%</t>
  </si>
  <si>
    <t>PVN 21%</t>
  </si>
  <si>
    <t>Tāme sastādīta 2013.gada</t>
  </si>
  <si>
    <t xml:space="preserve">2013.gada     "          " </t>
  </si>
  <si>
    <t>Pasūtītājs: Madonas novada pašvaldība</t>
  </si>
  <si>
    <t>Objekta nosaukums: Liezēres pamatskolas viekāršotā renovācija</t>
  </si>
  <si>
    <t>Objekta adrese: Jaunatnes ielā 3, Ozolu ciemā, Liezēres pagastā, Madonas novadā</t>
  </si>
  <si>
    <t>Transports</t>
  </si>
  <si>
    <t>Virsizdevumi</t>
  </si>
  <si>
    <t>Planotā peļņa</t>
  </si>
  <si>
    <t xml:space="preserve">Sastādīja:                           </t>
  </si>
  <si>
    <t xml:space="preserve">Pārbaudīja:                       </t>
  </si>
  <si>
    <t>Sagatavošanas darbi</t>
  </si>
  <si>
    <t>1.-1</t>
  </si>
  <si>
    <t>Objekta lielformāta informatīvais stends</t>
  </si>
  <si>
    <t>gab</t>
  </si>
  <si>
    <t>1.-2</t>
  </si>
  <si>
    <t>Mobilā žoga uzstādīšana, ieskaitot atveramus vārtus</t>
  </si>
  <si>
    <t>m</t>
  </si>
  <si>
    <t>1.-3</t>
  </si>
  <si>
    <t>Strādnieku moduļa piegāde, īre</t>
  </si>
  <si>
    <t>1.-4</t>
  </si>
  <si>
    <t>Instrumentu moduļa piegāde, īre</t>
  </si>
  <si>
    <t>1.-5</t>
  </si>
  <si>
    <t>Biotualetes piegāde, īre</t>
  </si>
  <si>
    <t>1.-6</t>
  </si>
  <si>
    <t>Ugunsdzēsības stends ar inventāru</t>
  </si>
  <si>
    <t>1.-7</t>
  </si>
  <si>
    <t>Pagaidu elektropieslēgums, iesk. atsevišķu uzskaiti</t>
  </si>
  <si>
    <t>obj</t>
  </si>
  <si>
    <t>1.-8</t>
  </si>
  <si>
    <t>Pagaidu ūdensapgāde, iesk. atsevišķu uzskaiti</t>
  </si>
  <si>
    <t>Demontāžas darbi</t>
  </si>
  <si>
    <t>2.-1</t>
  </si>
  <si>
    <t>Betonētas apmales ap ēku demontāža</t>
  </si>
  <si>
    <t>m2</t>
  </si>
  <si>
    <t>2.-2</t>
  </si>
  <si>
    <t>Ķieģeļu mūra dzegas demontāža</t>
  </si>
  <si>
    <t>m3</t>
  </si>
  <si>
    <t>2.-3</t>
  </si>
  <si>
    <t>Esošā jumta seguma un siltinājuma posma demontāža pie dzegas</t>
  </si>
  <si>
    <t>2.-4</t>
  </si>
  <si>
    <t>Esošas ūdens noteku sistēmas demontāža</t>
  </si>
  <si>
    <t>2.-5</t>
  </si>
  <si>
    <t>Esošo ārējo palodžu demontāža</t>
  </si>
  <si>
    <t>2.-6</t>
  </si>
  <si>
    <t>Esošo iekšējo palodžu demontāža</t>
  </si>
  <si>
    <t>2.-7</t>
  </si>
  <si>
    <t>Logu ailes malu apzāģēšana ar dimanta ripu, malu siltināšanai, max. 50mm</t>
  </si>
  <si>
    <t>2.-9</t>
  </si>
  <si>
    <t>Palodzes izlīdzināšana demontējot apakšējo ķieģeli</t>
  </si>
  <si>
    <t>2.-10</t>
  </si>
  <si>
    <t>Esošo betona lieveņu demontāža</t>
  </si>
  <si>
    <t>2.-11</t>
  </si>
  <si>
    <t>Esošo dz/betona ieejas jumtiņu (4gb.) demontāža</t>
  </si>
  <si>
    <t>2.-12</t>
  </si>
  <si>
    <t>Balkona dz/betona platformu demontāža</t>
  </si>
  <si>
    <t>2.-13</t>
  </si>
  <si>
    <t>Būvgružu izvākšana, utilizācija</t>
  </si>
  <si>
    <t>Cokola siltināšana</t>
  </si>
  <si>
    <t>3.-1</t>
  </si>
  <si>
    <t>Grunts izstrāde cokola siltināšanai, roku darbs (saglabājot vai atjaunojot komunikāciju ievadus)</t>
  </si>
  <si>
    <t>3.-2</t>
  </si>
  <si>
    <t>Grunts atpakaļaizbēršana ar rupjgraudaino smilti, roku darbs</t>
  </si>
  <si>
    <t>3.-3</t>
  </si>
  <si>
    <t>Vertikālās hidroizolācijas ieklāšana - 2 kārtas bituma mastikas</t>
  </si>
  <si>
    <t>3.-4</t>
  </si>
  <si>
    <t>3.-5</t>
  </si>
  <si>
    <t>3.-6</t>
  </si>
  <si>
    <t>3.-7</t>
  </si>
  <si>
    <t>Gaismas šahtas atjaunošana (dz/betons B20, AIII ø10 s-150x150), iesk. virsmas apdari un noziešanu ar 2 kārtām bituma mastikas no ārpuses</t>
  </si>
  <si>
    <t>3.-8</t>
  </si>
  <si>
    <t>Polikarbonāta jumtiņa virs gaismas šahtām montāža 1,00x1,80m</t>
  </si>
  <si>
    <t>3.-9</t>
  </si>
  <si>
    <t>Šķembu pamatne apmalei b-120mm</t>
  </si>
  <si>
    <t>3.-10</t>
  </si>
  <si>
    <t>Dz/betona apmales ierīkošana ap ēku (AIII ø4 s-200x200; B20 F150), b-700mm, h-100mm</t>
  </si>
  <si>
    <t>Fasādes siltināšana</t>
  </si>
  <si>
    <t>4.-1</t>
  </si>
  <si>
    <t>Cokola metāla profila b-150 montāža</t>
  </si>
  <si>
    <t>4.-2</t>
  </si>
  <si>
    <t>Bojato ķieģeļu izsišana un aizdare ar javu</t>
  </si>
  <si>
    <t>4.-3</t>
  </si>
  <si>
    <t>4.-4</t>
  </si>
  <si>
    <t>4.-5</t>
  </si>
  <si>
    <t>4.-6</t>
  </si>
  <si>
    <t>4.-7</t>
  </si>
  <si>
    <t xml:space="preserve">Ailas </t>
  </si>
  <si>
    <t>5.-1</t>
  </si>
  <si>
    <t>Logu bloku demontāža</t>
  </si>
  <si>
    <t>5.-2</t>
  </si>
  <si>
    <t>Durvju bloku demontāža</t>
  </si>
  <si>
    <t>5.-3</t>
  </si>
  <si>
    <t>Durvju ailu aizmūrēšana ar gāzbetona blokiem b-500mm</t>
  </si>
  <si>
    <t>5.-4</t>
  </si>
  <si>
    <t>Aizmūrējuma apmetums ar jauktu javu iekšpusē</t>
  </si>
  <si>
    <t>5.-5</t>
  </si>
  <si>
    <t>Aizmūrējuma špaktelēšana, gruntēšana, krāsošana 2x</t>
  </si>
  <si>
    <t>5.-6</t>
  </si>
  <si>
    <t>PVC veramo logu bloku uzstādīšana (U=1,3W/m²K)</t>
  </si>
  <si>
    <t>5.-7</t>
  </si>
  <si>
    <t>Jauno metāla siltināto durvju bloku montāža izejai uz jumtu</t>
  </si>
  <si>
    <t>5.-8</t>
  </si>
  <si>
    <t>Logu bloku pārlikšana siltināšanas plaknē</t>
  </si>
  <si>
    <t>5.-9</t>
  </si>
  <si>
    <t>Durvju bloku pārlikšana siltināšanas plaknē</t>
  </si>
  <si>
    <t>5.-10</t>
  </si>
  <si>
    <t>Laminēto iekšējo palodžu montāža</t>
  </si>
  <si>
    <t>5.-11</t>
  </si>
  <si>
    <t>Skārda ārējo palodžu montāža</t>
  </si>
  <si>
    <t>5.-12</t>
  </si>
  <si>
    <t>Ailu malu apdare ar ģipškartona loksnēm stiprinot ar skrūvēm un javu</t>
  </si>
  <si>
    <t>5.-13</t>
  </si>
  <si>
    <t>Ailu malu gruntēšana, špaktelēšana, krāsošana 2x</t>
  </si>
  <si>
    <t>5.-14</t>
  </si>
  <si>
    <t>Franču balkona metāla margu montāža L-1,80m, h-0,90m</t>
  </si>
  <si>
    <t>Jumta siltināšana</t>
  </si>
  <si>
    <t>6.-1</t>
  </si>
  <si>
    <t>Dz/betona plātņu K3 (500x500x75mm) montāža dzegai</t>
  </si>
  <si>
    <t>6.-2</t>
  </si>
  <si>
    <t>6.-3</t>
  </si>
  <si>
    <t>6.-4</t>
  </si>
  <si>
    <t>6.-5</t>
  </si>
  <si>
    <t>6.-6</t>
  </si>
  <si>
    <t>Aeratoru ø110 montāža</t>
  </si>
  <si>
    <t>6.-7</t>
  </si>
  <si>
    <t>Skārda atloku montāža</t>
  </si>
  <si>
    <t>6.-8</t>
  </si>
  <si>
    <t>Skārda lāseņa montāža</t>
  </si>
  <si>
    <t>6.-9</t>
  </si>
  <si>
    <t>Parapeta apdare ar skārdu montāža</t>
  </si>
  <si>
    <t>6.-10</t>
  </si>
  <si>
    <t>Horizontālās ūdens teknes</t>
  </si>
  <si>
    <t>6.-11</t>
  </si>
  <si>
    <t>Piltuve</t>
  </si>
  <si>
    <t>6.-12</t>
  </si>
  <si>
    <t>Vertikālās ūdens notekas</t>
  </si>
  <si>
    <t>6.-13</t>
  </si>
  <si>
    <t>Iztekas</t>
  </si>
  <si>
    <t>6.-14</t>
  </si>
  <si>
    <t>Ventkanālu galu pārmūrēšana</t>
  </si>
  <si>
    <t>6.-15</t>
  </si>
  <si>
    <t>Ventkanālu galu apdare ar skārdu</t>
  </si>
  <si>
    <t>6.-16</t>
  </si>
  <si>
    <t>Ieejas polikarbonāta jumtiņu montāža 1,0x2,0m - 2gb., 1,0x3,0m - 1gb.</t>
  </si>
  <si>
    <t>6.-17</t>
  </si>
  <si>
    <t>6.-18</t>
  </si>
  <si>
    <t>Tvaika izolācijas ierīkošana</t>
  </si>
  <si>
    <t>6.-19</t>
  </si>
  <si>
    <t>Griestu pašuvums ar mitrumizturīgo ģipškartona loksni pa karkasu</t>
  </si>
  <si>
    <t>6.-20</t>
  </si>
  <si>
    <t>Griestu gruntēšana, špaktelēšana, krāsošana 2x</t>
  </si>
  <si>
    <t>Pagraba griesti</t>
  </si>
  <si>
    <t>7.-1</t>
  </si>
  <si>
    <t>Pagraba griestu virsmas tīrīšana, sagatavošana līmēšanai</t>
  </si>
  <si>
    <t>7.-2</t>
  </si>
  <si>
    <t>7.-3</t>
  </si>
  <si>
    <t>7.-4</t>
  </si>
  <si>
    <t>Lievenis</t>
  </si>
  <si>
    <t>8.-1</t>
  </si>
  <si>
    <t>Šķembu pamatne lievenim b-200mm</t>
  </si>
  <si>
    <t>8.-2</t>
  </si>
  <si>
    <t>Ieejas lieveņu betonēšana (betons B20, stiegras AIII ø10, s-150x150)</t>
  </si>
  <si>
    <t>8.-3</t>
  </si>
  <si>
    <t>Betona bruģakmens "Prizma" seguma ieklāšana lievenim</t>
  </si>
  <si>
    <t>8.-4</t>
  </si>
  <si>
    <t>Lieveņa flīzēšana</t>
  </si>
  <si>
    <t>Dažādi darbi</t>
  </si>
  <si>
    <t>9.-1</t>
  </si>
  <si>
    <t>Caurumu kalšana iekšsienās vent.caurulēm (1,44m³)</t>
  </si>
  <si>
    <t>9.-2</t>
  </si>
  <si>
    <t>Caurumu kalšana parsegumā vent.caurulēm (0,40m³)</t>
  </si>
  <si>
    <t>9.-3</t>
  </si>
  <si>
    <t>Caurumu aizdare sienās, iesk. ailu stiprinājumu un sienas posma apdari, elektroinstalācijas vai citu komunikāciju atjaunošana</t>
  </si>
  <si>
    <t>9.-4</t>
  </si>
  <si>
    <t>Caurumu aizdare pārsegumā, iesk. ailu stiprinājumu un griestu posma apdari un grīdas seguma posma, elektroinstalācijas vai citu komunikāciju atjaunošana</t>
  </si>
  <si>
    <t>9.-5</t>
  </si>
  <si>
    <t>Metāla atbalsta rāmja uzstādīšana zem vēdināšana agregātaKG Top 21W virs jumta seguma, pēc iekārtas izmēriem</t>
  </si>
  <si>
    <t>kmpl</t>
  </si>
  <si>
    <t>Lokālā tāme Nr. 1</t>
  </si>
  <si>
    <t>VISPĀRCELTNIECISKIE DARBI</t>
  </si>
  <si>
    <t>Vispārceltnieciskie darbi</t>
  </si>
  <si>
    <t>Ventilācijas sistēmas iekārtu un materiālu specifikācija</t>
  </si>
  <si>
    <t>Sistēma PN1 (pieplūde)</t>
  </si>
  <si>
    <t>Lokālā tāme Nr. 2</t>
  </si>
  <si>
    <t>VENTILĀCIJAS SISTĒMAS IEKĀRTU UN MATERIĀLU SPECIFIKĀCIJA</t>
  </si>
  <si>
    <t>Iekārtu,materiālu,izstrādājumu nosaukums un tehniskais raksturojums</t>
  </si>
  <si>
    <t>1.-9</t>
  </si>
  <si>
    <t>1.-10</t>
  </si>
  <si>
    <t>1.-11</t>
  </si>
  <si>
    <t>1.-12</t>
  </si>
  <si>
    <t>1.-13</t>
  </si>
  <si>
    <t>1.-14</t>
  </si>
  <si>
    <t>1.-15</t>
  </si>
  <si>
    <t>Gaisa vads ø100 Circ</t>
  </si>
  <si>
    <t>Gaisa vads 300x100, Rect</t>
  </si>
  <si>
    <t>Gaisa vads 300x200, Rect</t>
  </si>
  <si>
    <t>Gaisa vads 400x200, Rect</t>
  </si>
  <si>
    <t>Pieplūdes difuzors DVS-P 100</t>
  </si>
  <si>
    <t>Droseļvārsts DRU-100</t>
  </si>
  <si>
    <t>Droseļvārsts UTK 300x100</t>
  </si>
  <si>
    <t>Ugunsdrošības vārsts ETPR-300x100</t>
  </si>
  <si>
    <t>Ugunsdrošības vārsts ETPR-300x200</t>
  </si>
  <si>
    <t>Trokšņu slāpētājs MS-100 800x300, L=1250mm</t>
  </si>
  <si>
    <t>Fasondaļas</t>
  </si>
  <si>
    <t>Gaisa ieņemšanas ierīce</t>
  </si>
  <si>
    <t>Sistēma PN1 (nosūce)</t>
  </si>
  <si>
    <t>Tīrīšanas lūkas</t>
  </si>
  <si>
    <t>Gaisa vads ø100, Circ</t>
  </si>
  <si>
    <t>2.-8</t>
  </si>
  <si>
    <t>2.-14</t>
  </si>
  <si>
    <t>2.-15</t>
  </si>
  <si>
    <t>Nosūces difuzors DVS 100</t>
  </si>
  <si>
    <t>Gaisa izmešanas ierīce</t>
  </si>
  <si>
    <t>Starptelpu pārplūdes reste</t>
  </si>
  <si>
    <t xml:space="preserve">Cokola siltināšana ar ekstrudētoto putupolistirolu , b-100mm pa  līmēšanas javu , stiprināmu ar dībeļiem (160g/m2, stiprība uz pārraušanu 2000 N/50mm) </t>
  </si>
  <si>
    <t xml:space="preserve">Cokola apmetums ar armēšanas javu  pa stiklašķiedras sietu 160g/m² </t>
  </si>
  <si>
    <t xml:space="preserve">Fasādes un ailu malu apmetums ar armēšanas javu pa stiklašķiedras sietu 160g/m²  </t>
  </si>
  <si>
    <t>Fasādes apmetums ar minirālo dekoratīvo apmetumu 2mm pa zemapmetuma grunti</t>
  </si>
  <si>
    <t xml:space="preserve">Līmētās jumta seguma virskārtas  (5kg/m²) ieklāšana (poliestēra armējums 160g) </t>
  </si>
  <si>
    <t xml:space="preserve">Līmētās jumta seguma apakškārtas (3,5kg/m²) ieklāšana (poliestēra armējums 150g/m²) </t>
  </si>
  <si>
    <t>Griestu siltināšana ar putupolistirolu  (λ=0,037W/mK), b-120mm pa  līmēšanas javu , stiprināma ar dībeļiem (160g/m2, stiprība uz pārraušanu 2000 N/50mm)</t>
  </si>
  <si>
    <t xml:space="preserve">Griestu apmetums ar armēšanas javu  pa stiklašķiedras sietu 160g/m² </t>
  </si>
  <si>
    <t xml:space="preserve">Jumta izejas pārseguma siltināšana ar akmens vati  b-250mm </t>
  </si>
  <si>
    <t xml:space="preserve">Fasādes un ailu malu gruntējums ar polimērksu, krāsojums 2 reizes </t>
  </si>
  <si>
    <t xml:space="preserve">Cokola apmetums ar gatavo tonēto akrīla apmetumu  1,5mm pa zemapmetuma grunti </t>
  </si>
  <si>
    <t xml:space="preserve">Griestu apmetums ar gatavo tonēto akrīla apmetumu  1,5mm pa zemapmetuma grunti  </t>
  </si>
  <si>
    <t>Objekta nosaukums: Liezēres pamatskolas ēkas vienkāršotā renovācijas būvdarbi</t>
  </si>
  <si>
    <t>Objekta adrese: Jaunatnes ielā 1, Ozolu ciemā, Liezēres pagastā, Madonas novadā</t>
  </si>
  <si>
    <t>Objekta nosaukums: Liezēres pamatskolas ēkas viekāršotās renovācijas būvdarbi</t>
  </si>
  <si>
    <t>Siltumizolācija Paroc LAM ALC, vai ekvivalents (λ=0,037W/mK),  b-100mm gaisa vadam ar skārda apšuvumu 0,5mm</t>
  </si>
  <si>
    <t>Siltumizolācija Paroc LAM ALC, vai ekvivalents (λ=0,037W/mK), b-100mm gaisa vadam ar skārda apšuvumu 0,5mm</t>
  </si>
  <si>
    <r>
      <t>Fasādes siltināšana ar akmens vati PAROC FAS3 vai ekvivalentu (</t>
    </r>
    <r>
      <rPr>
        <sz val="10"/>
        <rFont val="Arial"/>
        <family val="0"/>
      </rPr>
      <t>λ</t>
    </r>
    <r>
      <rPr>
        <sz val="9.3"/>
        <rFont val="Arial Baltic"/>
        <family val="2"/>
      </rPr>
      <t>=0,037W/mK)</t>
    </r>
    <r>
      <rPr>
        <sz val="10"/>
        <rFont val="Arial Baltic"/>
        <family val="2"/>
      </rPr>
      <t xml:space="preserve">, b-150mm pa līmēšana javu un stiprināmu ar dībeļiem (160g/m2, stiprība uz pārraušanu 2000 N/50mm) vai ekvivalents siltināšamnas materiāls ar siltumvadāmību λ=0,037W/mK;
spiedes pretestību CS(10) 30 kPa
stiepes pretestību TR10
ūdens tvaika caurlaidību MU 1
 </t>
    </r>
  </si>
  <si>
    <t xml:space="preserve">Ailu malu siltināšana ar PAROC FAS 3 vai ekvivalentu (λ=0,037W/mK), b-30mm pa līmēšana javu  vai analogs siltināšanas materiāls ar siltumvadāmību λ=0,037W/mK;
spiedes pretestība CS(10) 30 kPa;
stiepes pretestība TR10;
ūdens tvaika caurlaidība MU 1.
</t>
  </si>
  <si>
    <t xml:space="preserve">Jumta plaknes siltināšana ar putupolistirolu TENAPORS EPS-100 vai ekvivalentu (λ=0,037W/mK), b-150mm vai ekvivalents materiāls kam siltumvadāmība λ=0,037W/mK;
spiedes spriegums
100 kPa
</t>
  </si>
  <si>
    <t xml:space="preserve">Jumta plaknes siltināšana ar putupolistirolu TENAPORS LSP-150 vai ekvivalentu (λ=0,034W/mK), b-50mm vai ekvivalents materiāls, kam siltumvadāmība λ=0,034W/mK;
spiedes spriegums 
150 kPa
</t>
  </si>
  <si>
    <t>Ventilācijas iekārta KG Top 21W (WOLF)komplektā ar automātiku, plākšņu siltummaini un platformu +1690 m3/h, 300 Pa; -1690 m3/h, 300 Pa; āra izpildījums effekt. 80,5%</t>
  </si>
  <si>
    <t xml:space="preserve">Pārbaudīja:                              </t>
  </si>
  <si>
    <t xml:space="preserve">Sastādīja:                                  </t>
  </si>
  <si>
    <t>Sertifikāta Nr.</t>
  </si>
</sst>
</file>

<file path=xl/styles.xml><?xml version="1.0" encoding="utf-8"?>
<styleSheet xmlns="http://schemas.openxmlformats.org/spreadsheetml/2006/main">
  <numFmts count="6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"/>
    <numFmt numFmtId="193" formatCode="0.0000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  <numFmt numFmtId="198" formatCode="0.00000"/>
    <numFmt numFmtId="199" formatCode="0.000000"/>
    <numFmt numFmtId="200" formatCode="0.0000000000"/>
    <numFmt numFmtId="201" formatCode="0.000000000"/>
    <numFmt numFmtId="202" formatCode="0.00000000"/>
    <numFmt numFmtId="203" formatCode="0.0000000"/>
    <numFmt numFmtId="204" formatCode="0.00;[Red]0.00"/>
    <numFmt numFmtId="205" formatCode="0.00000000000"/>
    <numFmt numFmtId="206" formatCode="0.000000000000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[$€-2]\ #,##0.00_);[Red]\([$€-2]\ #,##0.00\)"/>
    <numFmt numFmtId="212" formatCode="#,##0.00\ _L_s"/>
    <numFmt numFmtId="213" formatCode="0.0%"/>
    <numFmt numFmtId="214" formatCode="&quot;Ls&quot;#,##0_);\(&quot;Ls&quot;#,##0\)"/>
    <numFmt numFmtId="215" formatCode="&quot;Ls&quot;#,##0_);[Red]\(&quot;Ls&quot;#,##0\)"/>
    <numFmt numFmtId="216" formatCode="&quot;Ls&quot;#,##0.00_);\(&quot;Ls&quot;#,##0.00\)"/>
    <numFmt numFmtId="217" formatCode="&quot;Ls&quot;#,##0.00_);[Red]\(&quot;Ls&quot;#,##0.00\)"/>
    <numFmt numFmtId="218" formatCode="_(&quot;Ls&quot;* #,##0_);_(&quot;Ls&quot;* \(#,##0\);_(&quot;Ls&quot;* &quot;-&quot;_);_(@_)"/>
    <numFmt numFmtId="219" formatCode="_(&quot;Ls&quot;* #,##0.00_);_(&quot;Ls&quot;* \(#,##0.00\);_(&quot;Ls&quot;* &quot;-&quot;??_);_(@_)"/>
    <numFmt numFmtId="220" formatCode="_(&quot;Ls&quot;* #,##0.0_);_(&quot;Ls&quot;* \(#,##0.0\);_(&quot;Ls&quot;* &quot;-&quot;??_);_(@_)"/>
  </numFmts>
  <fonts count="63">
    <font>
      <sz val="10"/>
      <name val="Arial"/>
      <family val="0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i/>
      <sz val="10"/>
      <color indexed="12"/>
      <name val="Arial Baltic"/>
      <family val="0"/>
    </font>
    <font>
      <b/>
      <sz val="10"/>
      <color indexed="12"/>
      <name val="Arial Baltic"/>
      <family val="0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0"/>
      <name val="Arial Baltic"/>
      <family val="0"/>
    </font>
    <font>
      <sz val="9.3"/>
      <name val="Arial Baltic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3" borderId="0" applyNumberFormat="0" applyBorder="0" applyAlignment="0" applyProtection="0"/>
    <xf numFmtId="0" fontId="48" fillId="44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8" fillId="45" borderId="2" applyNumberFormat="0" applyAlignment="0" applyProtection="0"/>
    <xf numFmtId="0" fontId="9" fillId="46" borderId="3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47" borderId="1" applyNumberFormat="0" applyAlignment="0" applyProtection="0"/>
    <xf numFmtId="0" fontId="16" fillId="9" borderId="2" applyNumberFormat="0" applyAlignment="0" applyProtection="0"/>
    <xf numFmtId="0" fontId="17" fillId="0" borderId="0" applyNumberFormat="0" applyFill="0" applyBorder="0" applyAlignment="0" applyProtection="0"/>
    <xf numFmtId="0" fontId="51" fillId="44" borderId="7" applyNumberFormat="0" applyAlignment="0" applyProtection="0"/>
    <xf numFmtId="0" fontId="52" fillId="0" borderId="8" applyNumberFormat="0" applyFill="0" applyAlignment="0" applyProtection="0"/>
    <xf numFmtId="0" fontId="53" fillId="48" borderId="0" applyNumberFormat="0" applyBorder="0" applyAlignment="0" applyProtection="0"/>
    <xf numFmtId="0" fontId="18" fillId="0" borderId="9" applyNumberFormat="0" applyFill="0" applyAlignment="0" applyProtection="0"/>
    <xf numFmtId="0" fontId="54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20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52" borderId="12" applyNumberFormat="0" applyAlignment="0" applyProtection="0"/>
    <xf numFmtId="0" fontId="57" fillId="0" borderId="0" applyNumberFormat="0" applyFill="0" applyBorder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58" fillId="0" borderId="14" applyNumberFormat="0" applyFill="0" applyAlignment="0" applyProtection="0"/>
    <xf numFmtId="0" fontId="59" fillId="54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" fillId="0" borderId="19" xfId="94" applyFont="1" applyBorder="1" applyAlignment="1">
      <alignment horizontal="left"/>
      <protection/>
    </xf>
    <xf numFmtId="2" fontId="0" fillId="0" borderId="19" xfId="94" applyNumberFormat="1" applyBorder="1" applyAlignment="1">
      <alignment/>
      <protection/>
    </xf>
    <xf numFmtId="0" fontId="1" fillId="0" borderId="19" xfId="94" applyFont="1" applyBorder="1" applyAlignment="1">
      <alignment/>
      <protection/>
    </xf>
    <xf numFmtId="0" fontId="1" fillId="0" borderId="19" xfId="94" applyFont="1" applyBorder="1">
      <alignment/>
      <protection/>
    </xf>
    <xf numFmtId="2" fontId="0" fillId="0" borderId="19" xfId="0" applyNumberFormat="1" applyBorder="1" applyAlignment="1">
      <alignment/>
    </xf>
    <xf numFmtId="0" fontId="0" fillId="0" borderId="0" xfId="92" applyFont="1">
      <alignment/>
      <protection/>
    </xf>
    <xf numFmtId="0" fontId="24" fillId="0" borderId="21" xfId="92" applyFont="1" applyBorder="1" applyAlignment="1">
      <alignment horizontal="right"/>
      <protection/>
    </xf>
    <xf numFmtId="0" fontId="0" fillId="0" borderId="0" xfId="92" applyFont="1" applyAlignment="1">
      <alignment horizontal="center"/>
      <protection/>
    </xf>
    <xf numFmtId="0" fontId="25" fillId="0" borderId="20" xfId="92" applyFont="1" applyBorder="1" applyAlignment="1">
      <alignment horizontal="left" indent="6"/>
      <protection/>
    </xf>
    <xf numFmtId="0" fontId="0" fillId="0" borderId="0" xfId="92" applyFont="1" applyAlignment="1">
      <alignment/>
      <protection/>
    </xf>
    <xf numFmtId="0" fontId="26" fillId="0" borderId="0" xfId="92" applyFont="1" applyAlignment="1">
      <alignment horizontal="center"/>
      <protection/>
    </xf>
    <xf numFmtId="0" fontId="27" fillId="0" borderId="0" xfId="92" applyFont="1" applyAlignment="1">
      <alignment horizontal="center"/>
      <protection/>
    </xf>
    <xf numFmtId="0" fontId="25" fillId="0" borderId="0" xfId="92" applyFont="1" applyAlignment="1">
      <alignment horizontal="left"/>
      <protection/>
    </xf>
    <xf numFmtId="0" fontId="25" fillId="0" borderId="0" xfId="92" applyFont="1">
      <alignment/>
      <protection/>
    </xf>
    <xf numFmtId="0" fontId="28" fillId="0" borderId="0" xfId="92" applyFont="1" applyAlignment="1">
      <alignment horizontal="right" vertical="center"/>
      <protection/>
    </xf>
    <xf numFmtId="2" fontId="28" fillId="0" borderId="0" xfId="92" applyNumberFormat="1" applyFont="1" applyAlignment="1">
      <alignment horizontal="center" vertical="center" wrapText="1"/>
      <protection/>
    </xf>
    <xf numFmtId="2" fontId="27" fillId="0" borderId="0" xfId="92" applyNumberFormat="1" applyFont="1" applyAlignment="1">
      <alignment horizontal="center"/>
      <protection/>
    </xf>
    <xf numFmtId="0" fontId="25" fillId="0" borderId="0" xfId="92" applyFont="1" applyAlignment="1">
      <alignment/>
      <protection/>
    </xf>
    <xf numFmtId="0" fontId="25" fillId="0" borderId="0" xfId="0" applyFont="1" applyAlignment="1">
      <alignment/>
    </xf>
    <xf numFmtId="0" fontId="25" fillId="0" borderId="0" xfId="92" applyFont="1" applyAlignment="1">
      <alignment horizontal="left" indent="4"/>
      <protection/>
    </xf>
    <xf numFmtId="0" fontId="29" fillId="0" borderId="0" xfId="92" applyFont="1" applyBorder="1" applyAlignment="1">
      <alignment horizontal="center" vertical="center"/>
      <protection/>
    </xf>
    <xf numFmtId="0" fontId="27" fillId="0" borderId="0" xfId="92" applyFont="1" applyAlignment="1">
      <alignment horizontal="left"/>
      <protection/>
    </xf>
    <xf numFmtId="0" fontId="30" fillId="0" borderId="0" xfId="92" applyFont="1" applyFill="1" applyAlignment="1">
      <alignment vertical="center"/>
      <protection/>
    </xf>
    <xf numFmtId="0" fontId="0" fillId="0" borderId="0" xfId="92" applyFont="1" applyBorder="1" applyAlignment="1">
      <alignment horizontal="center" vertical="center" wrapText="1"/>
      <protection/>
    </xf>
    <xf numFmtId="0" fontId="0" fillId="0" borderId="0" xfId="92" applyFont="1" applyAlignment="1">
      <alignment horizontal="center" vertical="center" wrapText="1"/>
      <protection/>
    </xf>
    <xf numFmtId="0" fontId="0" fillId="0" borderId="0" xfId="92" applyFont="1" applyBorder="1" applyAlignment="1">
      <alignment vertical="center" wrapText="1"/>
      <protection/>
    </xf>
    <xf numFmtId="0" fontId="0" fillId="0" borderId="0" xfId="92" applyFont="1" applyAlignment="1">
      <alignment horizontal="left" indent="1"/>
      <protection/>
    </xf>
    <xf numFmtId="0" fontId="0" fillId="0" borderId="19" xfId="92" applyFont="1" applyBorder="1" applyAlignment="1">
      <alignment horizontal="center" vertical="center"/>
      <protection/>
    </xf>
    <xf numFmtId="0" fontId="0" fillId="0" borderId="19" xfId="92" applyFont="1" applyBorder="1" applyAlignment="1">
      <alignment horizontal="left" vertical="center" wrapText="1" indent="1"/>
      <protection/>
    </xf>
    <xf numFmtId="2" fontId="0" fillId="0" borderId="0" xfId="92" applyNumberFormat="1" applyFont="1">
      <alignment/>
      <protection/>
    </xf>
    <xf numFmtId="0" fontId="0" fillId="0" borderId="0" xfId="92" applyFont="1" applyBorder="1" applyAlignment="1">
      <alignment horizontal="center" vertical="center"/>
      <protection/>
    </xf>
    <xf numFmtId="0" fontId="0" fillId="0" borderId="0" xfId="92" applyFont="1" applyAlignment="1">
      <alignment horizontal="center" vertical="center"/>
      <protection/>
    </xf>
    <xf numFmtId="0" fontId="0" fillId="0" borderId="0" xfId="92" applyFont="1" applyAlignment="1">
      <alignment horizontal="left" vertical="center" wrapText="1"/>
      <protection/>
    </xf>
    <xf numFmtId="0" fontId="0" fillId="0" borderId="0" xfId="92" applyFont="1" applyAlignment="1">
      <alignment horizontal="right" vertical="center"/>
      <protection/>
    </xf>
    <xf numFmtId="0" fontId="33" fillId="0" borderId="0" xfId="92" applyFont="1" applyAlignment="1">
      <alignment vertical="center"/>
      <protection/>
    </xf>
    <xf numFmtId="0" fontId="0" fillId="0" borderId="0" xfId="92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33" fillId="0" borderId="0" xfId="92" applyFont="1" applyBorder="1" applyAlignment="1">
      <alignment vertical="center"/>
      <protection/>
    </xf>
    <xf numFmtId="2" fontId="0" fillId="0" borderId="19" xfId="0" applyNumberFormat="1" applyFont="1" applyBorder="1" applyAlignment="1">
      <alignment horizontal="right"/>
    </xf>
    <xf numFmtId="2" fontId="0" fillId="6" borderId="19" xfId="0" applyNumberFormat="1" applyFont="1" applyFill="1" applyBorder="1" applyAlignment="1">
      <alignment horizontal="right"/>
    </xf>
    <xf numFmtId="2" fontId="0" fillId="0" borderId="19" xfId="101" applyNumberFormat="1" applyFont="1" applyBorder="1" applyAlignment="1">
      <alignment wrapText="1"/>
      <protection/>
    </xf>
    <xf numFmtId="2" fontId="34" fillId="0" borderId="19" xfId="101" applyNumberFormat="1" applyFont="1" applyFill="1" applyBorder="1" applyAlignment="1">
      <alignment wrapText="1"/>
      <protection/>
    </xf>
    <xf numFmtId="2" fontId="0" fillId="6" borderId="19" xfId="101" applyNumberFormat="1" applyFont="1" applyFill="1" applyBorder="1" applyAlignment="1">
      <alignment wrapText="1"/>
      <protection/>
    </xf>
    <xf numFmtId="2" fontId="0" fillId="0" borderId="19" xfId="101" applyNumberFormat="1" applyFont="1" applyBorder="1" applyAlignment="1">
      <alignment/>
      <protection/>
    </xf>
    <xf numFmtId="2" fontId="34" fillId="0" borderId="19" xfId="101" applyNumberFormat="1" applyFont="1" applyFill="1" applyBorder="1" applyAlignment="1">
      <alignment/>
      <protection/>
    </xf>
    <xf numFmtId="0" fontId="0" fillId="0" borderId="19" xfId="93" applyBorder="1">
      <alignment/>
      <protection/>
    </xf>
    <xf numFmtId="2" fontId="0" fillId="0" borderId="19" xfId="93" applyNumberFormat="1" applyFont="1" applyFill="1" applyBorder="1" applyAlignment="1">
      <alignment/>
      <protection/>
    </xf>
    <xf numFmtId="2" fontId="0" fillId="0" borderId="19" xfId="93" applyNumberFormat="1" applyFont="1" applyFill="1" applyBorder="1" applyAlignment="1">
      <alignment horizontal="right"/>
      <protection/>
    </xf>
    <xf numFmtId="2" fontId="0" fillId="0" borderId="19" xfId="101" applyNumberFormat="1" applyFont="1" applyFill="1" applyBorder="1" applyAlignment="1">
      <alignment wrapText="1"/>
      <protection/>
    </xf>
    <xf numFmtId="2" fontId="32" fillId="0" borderId="19" xfId="101" applyNumberFormat="1" applyFont="1" applyFill="1" applyBorder="1" applyAlignment="1">
      <alignment/>
      <protection/>
    </xf>
    <xf numFmtId="2" fontId="0" fillId="0" borderId="19" xfId="94" applyNumberFormat="1" applyFill="1" applyBorder="1" applyAlignment="1">
      <alignment/>
      <protection/>
    </xf>
    <xf numFmtId="2" fontId="35" fillId="0" borderId="19" xfId="94" applyNumberFormat="1" applyFont="1" applyBorder="1">
      <alignment/>
      <protection/>
    </xf>
    <xf numFmtId="2" fontId="36" fillId="0" borderId="19" xfId="94" applyNumberFormat="1" applyFont="1" applyBorder="1">
      <alignment/>
      <protection/>
    </xf>
    <xf numFmtId="0" fontId="3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0" fontId="0" fillId="0" borderId="19" xfId="93" applyBorder="1" applyAlignment="1">
      <alignment wrapText="1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44" fontId="0" fillId="55" borderId="19" xfId="106" applyFont="1" applyFill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0" fontId="0" fillId="55" borderId="19" xfId="0" applyFont="1" applyFill="1" applyBorder="1" applyAlignment="1">
      <alignment horizontal="center" vertical="center" textRotation="90" wrapText="1"/>
    </xf>
    <xf numFmtId="0" fontId="0" fillId="55" borderId="23" xfId="0" applyFont="1" applyFill="1" applyBorder="1" applyAlignment="1">
      <alignment horizontal="center" vertical="center"/>
    </xf>
    <xf numFmtId="0" fontId="0" fillId="55" borderId="24" xfId="0" applyFont="1" applyFill="1" applyBorder="1" applyAlignment="1">
      <alignment horizontal="center" vertical="center" textRotation="90" wrapText="1"/>
    </xf>
    <xf numFmtId="0" fontId="0" fillId="55" borderId="25" xfId="0" applyFont="1" applyFill="1" applyBorder="1" applyAlignment="1">
      <alignment horizontal="center" vertical="center"/>
    </xf>
    <xf numFmtId="0" fontId="0" fillId="55" borderId="26" xfId="0" applyFont="1" applyFill="1" applyBorder="1" applyAlignment="1">
      <alignment horizontal="center" vertical="center" textRotation="90" wrapText="1"/>
    </xf>
    <xf numFmtId="0" fontId="0" fillId="55" borderId="27" xfId="0" applyFont="1" applyFill="1" applyBorder="1" applyAlignment="1">
      <alignment horizontal="center" vertical="center"/>
    </xf>
    <xf numFmtId="0" fontId="37" fillId="0" borderId="19" xfId="93" applyFont="1" applyBorder="1" applyAlignment="1">
      <alignment horizontal="center" wrapText="1"/>
      <protection/>
    </xf>
    <xf numFmtId="0" fontId="38" fillId="0" borderId="19" xfId="93" applyFont="1" applyBorder="1">
      <alignment/>
      <protection/>
    </xf>
    <xf numFmtId="2" fontId="38" fillId="0" borderId="19" xfId="93" applyNumberFormat="1" applyFont="1" applyFill="1" applyBorder="1" applyAlignment="1">
      <alignment/>
      <protection/>
    </xf>
    <xf numFmtId="2" fontId="38" fillId="0" borderId="19" xfId="93" applyNumberFormat="1" applyFont="1" applyFill="1" applyBorder="1" applyAlignment="1">
      <alignment horizontal="right"/>
      <protection/>
    </xf>
    <xf numFmtId="2" fontId="38" fillId="0" borderId="19" xfId="101" applyNumberFormat="1" applyFont="1" applyFill="1" applyBorder="1" applyAlignment="1">
      <alignment wrapText="1"/>
      <protection/>
    </xf>
    <xf numFmtId="2" fontId="39" fillId="0" borderId="19" xfId="94" applyNumberFormat="1" applyFont="1" applyFill="1" applyBorder="1" applyAlignment="1">
      <alignment/>
      <protection/>
    </xf>
    <xf numFmtId="2" fontId="37" fillId="0" borderId="19" xfId="94" applyNumberFormat="1" applyFont="1" applyFill="1" applyBorder="1" applyAlignment="1">
      <alignment/>
      <protection/>
    </xf>
    <xf numFmtId="2" fontId="40" fillId="0" borderId="19" xfId="94" applyNumberFormat="1" applyFont="1" applyBorder="1">
      <alignment/>
      <protection/>
    </xf>
    <xf numFmtId="0" fontId="36" fillId="0" borderId="19" xfId="94" applyFont="1" applyBorder="1" applyAlignment="1">
      <alignment horizontal="center"/>
      <protection/>
    </xf>
    <xf numFmtId="0" fontId="41" fillId="0" borderId="19" xfId="93" applyFont="1" applyBorder="1">
      <alignment/>
      <protection/>
    </xf>
    <xf numFmtId="2" fontId="41" fillId="0" borderId="19" xfId="93" applyNumberFormat="1" applyFont="1" applyFill="1" applyBorder="1" applyAlignment="1">
      <alignment/>
      <protection/>
    </xf>
    <xf numFmtId="2" fontId="41" fillId="0" borderId="19" xfId="93" applyNumberFormat="1" applyFont="1" applyFill="1" applyBorder="1" applyAlignment="1">
      <alignment horizontal="right"/>
      <protection/>
    </xf>
    <xf numFmtId="2" fontId="41" fillId="0" borderId="19" xfId="101" applyNumberFormat="1" applyFont="1" applyFill="1" applyBorder="1" applyAlignment="1">
      <alignment wrapText="1"/>
      <protection/>
    </xf>
    <xf numFmtId="2" fontId="31" fillId="0" borderId="19" xfId="101" applyNumberFormat="1" applyFont="1" applyFill="1" applyBorder="1" applyAlignment="1">
      <alignment/>
      <protection/>
    </xf>
    <xf numFmtId="2" fontId="0" fillId="56" borderId="19" xfId="0" applyNumberFormat="1" applyFont="1" applyFill="1" applyBorder="1" applyAlignment="1">
      <alignment/>
    </xf>
    <xf numFmtId="2" fontId="32" fillId="0" borderId="19" xfId="101" applyNumberFormat="1" applyFont="1" applyBorder="1" applyAlignment="1">
      <alignment/>
      <protection/>
    </xf>
    <xf numFmtId="1" fontId="1" fillId="56" borderId="22" xfId="0" applyNumberFormat="1" applyFont="1" applyFill="1" applyBorder="1" applyAlignment="1">
      <alignment horizontal="center"/>
    </xf>
    <xf numFmtId="2" fontId="1" fillId="6" borderId="22" xfId="0" applyNumberFormat="1" applyFont="1" applyFill="1" applyBorder="1" applyAlignment="1">
      <alignment horizontal="right"/>
    </xf>
    <xf numFmtId="2" fontId="1" fillId="6" borderId="22" xfId="0" applyNumberFormat="1" applyFont="1" applyFill="1" applyBorder="1" applyAlignment="1">
      <alignment/>
    </xf>
    <xf numFmtId="4" fontId="25" fillId="0" borderId="19" xfId="92" applyNumberFormat="1" applyFont="1" applyBorder="1" applyAlignment="1">
      <alignment horizontal="center" vertical="center" wrapText="1"/>
      <protection/>
    </xf>
    <xf numFmtId="4" fontId="25" fillId="0" borderId="19" xfId="92" applyNumberFormat="1" applyFont="1" applyBorder="1" applyAlignment="1">
      <alignment horizontal="center" vertical="center"/>
      <protection/>
    </xf>
    <xf numFmtId="4" fontId="42" fillId="0" borderId="19" xfId="92" applyNumberFormat="1" applyFont="1" applyBorder="1" applyAlignment="1">
      <alignment horizontal="center" vertical="center"/>
      <protection/>
    </xf>
    <xf numFmtId="4" fontId="42" fillId="6" borderId="19" xfId="92" applyNumberFormat="1" applyFont="1" applyFill="1" applyBorder="1" applyAlignment="1">
      <alignment horizontal="center" vertical="center"/>
      <protection/>
    </xf>
    <xf numFmtId="2" fontId="3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55" borderId="19" xfId="0" applyFont="1" applyFill="1" applyBorder="1" applyAlignment="1">
      <alignment horizontal="center" vertical="center" textRotation="90" wrapText="1"/>
    </xf>
    <xf numFmtId="0" fontId="0" fillId="55" borderId="26" xfId="0" applyFont="1" applyFill="1" applyBorder="1" applyAlignment="1">
      <alignment horizontal="center" vertical="center" textRotation="90" wrapText="1"/>
    </xf>
    <xf numFmtId="0" fontId="0" fillId="55" borderId="24" xfId="0" applyFont="1" applyFill="1" applyBorder="1" applyAlignment="1">
      <alignment horizontal="center" vertical="center" textRotation="90" wrapText="1"/>
    </xf>
    <xf numFmtId="0" fontId="0" fillId="55" borderId="23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22" xfId="88" applyFont="1" applyFill="1" applyBorder="1" applyAlignment="1">
      <alignment horizontal="left" vertical="center" wrapText="1"/>
      <protection/>
    </xf>
    <xf numFmtId="0" fontId="0" fillId="0" borderId="22" xfId="88" applyFont="1" applyFill="1" applyBorder="1" applyAlignment="1">
      <alignment/>
      <protection/>
    </xf>
    <xf numFmtId="0" fontId="0" fillId="0" borderId="22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1" fillId="0" borderId="19" xfId="0" applyFont="1" applyBorder="1" applyAlignment="1">
      <alignment wrapText="1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43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right" vertical="top"/>
    </xf>
    <xf numFmtId="0" fontId="43" fillId="0" borderId="22" xfId="0" applyFont="1" applyBorder="1" applyAlignment="1">
      <alignment horizontal="center" vertical="top"/>
    </xf>
    <xf numFmtId="0" fontId="31" fillId="0" borderId="30" xfId="92" applyFont="1" applyBorder="1" applyAlignment="1">
      <alignment horizontal="right" vertical="center" wrapText="1" indent="3"/>
      <protection/>
    </xf>
    <xf numFmtId="0" fontId="31" fillId="0" borderId="24" xfId="92" applyFont="1" applyBorder="1" applyAlignment="1">
      <alignment horizontal="right" vertical="center" wrapText="1" indent="3"/>
      <protection/>
    </xf>
    <xf numFmtId="0" fontId="0" fillId="0" borderId="30" xfId="92" applyFont="1" applyBorder="1" applyAlignment="1">
      <alignment horizontal="right" vertical="center" wrapText="1" indent="3"/>
      <protection/>
    </xf>
    <xf numFmtId="0" fontId="0" fillId="0" borderId="24" xfId="92" applyFont="1" applyBorder="1" applyAlignment="1">
      <alignment horizontal="right" vertical="center" wrapText="1" indent="3"/>
      <protection/>
    </xf>
    <xf numFmtId="0" fontId="31" fillId="6" borderId="30" xfId="92" applyFont="1" applyFill="1" applyBorder="1" applyAlignment="1">
      <alignment horizontal="right" vertical="center" wrapText="1" indent="3"/>
      <protection/>
    </xf>
    <xf numFmtId="0" fontId="31" fillId="6" borderId="24" xfId="92" applyFont="1" applyFill="1" applyBorder="1" applyAlignment="1">
      <alignment horizontal="right" vertical="center" wrapText="1" indent="3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5" borderId="31" xfId="0" applyFont="1" applyFill="1" applyBorder="1" applyAlignment="1">
      <alignment horizontal="center" vertical="center" textRotation="90" wrapText="1"/>
    </xf>
    <xf numFmtId="0" fontId="0" fillId="55" borderId="22" xfId="0" applyFont="1" applyFill="1" applyBorder="1" applyAlignment="1">
      <alignment horizontal="center" vertical="center" textRotation="90" wrapText="1"/>
    </xf>
    <xf numFmtId="0" fontId="0" fillId="55" borderId="19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textRotation="90" wrapText="1"/>
    </xf>
    <xf numFmtId="0" fontId="0" fillId="55" borderId="26" xfId="0" applyFont="1" applyFill="1" applyBorder="1" applyAlignment="1">
      <alignment horizontal="center" vertical="center" textRotation="90" wrapText="1"/>
    </xf>
    <xf numFmtId="0" fontId="0" fillId="55" borderId="24" xfId="0" applyFont="1" applyFill="1" applyBorder="1" applyAlignment="1">
      <alignment horizontal="center" vertical="center" wrapText="1"/>
    </xf>
    <xf numFmtId="0" fontId="0" fillId="55" borderId="2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55" borderId="31" xfId="0" applyFont="1" applyFill="1" applyBorder="1" applyAlignment="1">
      <alignment horizontal="center" vertical="center" wrapText="1"/>
    </xf>
    <xf numFmtId="0" fontId="0" fillId="55" borderId="22" xfId="0" applyFont="1" applyFill="1" applyBorder="1" applyAlignment="1">
      <alignment horizontal="center" vertical="center" wrapText="1"/>
    </xf>
    <xf numFmtId="0" fontId="0" fillId="55" borderId="31" xfId="0" applyFont="1" applyFill="1" applyBorder="1" applyAlignment="1">
      <alignment horizontal="center" vertical="center" textRotation="90" wrapText="1"/>
    </xf>
    <xf numFmtId="0" fontId="0" fillId="55" borderId="22" xfId="0" applyFont="1" applyFill="1" applyBorder="1" applyAlignment="1">
      <alignment horizontal="center" vertical="center" textRotation="90" wrapText="1"/>
    </xf>
    <xf numFmtId="0" fontId="0" fillId="55" borderId="19" xfId="0" applyFont="1" applyFill="1" applyBorder="1" applyAlignment="1">
      <alignment horizontal="center" vertical="center" textRotation="90" wrapText="1"/>
    </xf>
    <xf numFmtId="0" fontId="0" fillId="55" borderId="26" xfId="0" applyFont="1" applyFill="1" applyBorder="1" applyAlignment="1">
      <alignment horizontal="center" vertical="center" textRotation="90" wrapText="1"/>
    </xf>
    <xf numFmtId="0" fontId="0" fillId="55" borderId="24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0" fillId="55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98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Comma" xfId="64"/>
    <cellStyle name="Comma [0]" xfId="65"/>
    <cellStyle name="Bad" xfId="66"/>
    <cellStyle name="Brīdinājuma teksts" xfId="67"/>
    <cellStyle name="Calculation" xfId="68"/>
    <cellStyle name="Check Cell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evade" xfId="77"/>
    <cellStyle name="Input" xfId="78"/>
    <cellStyle name="Followed Hyperlink" xfId="79"/>
    <cellStyle name="Izvade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rmal_Citrus" xfId="87"/>
    <cellStyle name="Normal_Tāme" xfId="88"/>
    <cellStyle name="Nosaukums" xfId="89"/>
    <cellStyle name="Note" xfId="90"/>
    <cellStyle name="Output" xfId="91"/>
    <cellStyle name="Parastais_pielikums2" xfId="92"/>
    <cellStyle name="Parastais_Tame" xfId="93"/>
    <cellStyle name="Parastais_Tame_Fasāde_Policija" xfId="94"/>
    <cellStyle name="Pārbaudes šūna" xfId="95"/>
    <cellStyle name="Paskaidrojošs teksts" xfId="96"/>
    <cellStyle name="Piezīme" xfId="97"/>
    <cellStyle name="Percent" xfId="98"/>
    <cellStyle name="Saistītā šūna" xfId="99"/>
    <cellStyle name="Slikts" xfId="100"/>
    <cellStyle name="Stils 1" xfId="101"/>
    <cellStyle name="Title" xfId="102"/>
    <cellStyle name="Total" xfId="103"/>
    <cellStyle name="Currency" xfId="104"/>
    <cellStyle name="Currency [0]" xfId="105"/>
    <cellStyle name="Valūta_pielikums2" xfId="106"/>
    <cellStyle name="Virsraksts 1" xfId="107"/>
    <cellStyle name="Virsraksts 2" xfId="108"/>
    <cellStyle name="Virsraksts 3" xfId="109"/>
    <cellStyle name="Virsraksts 4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9">
      <selection activeCell="F20" sqref="F20"/>
    </sheetView>
  </sheetViews>
  <sheetFormatPr defaultColWidth="9.140625" defaultRowHeight="12.75"/>
  <cols>
    <col min="1" max="1" width="4.00390625" style="19" customWidth="1"/>
    <col min="2" max="2" width="16.00390625" style="19" customWidth="1"/>
    <col min="3" max="3" width="50.8515625" style="19" customWidth="1"/>
    <col min="4" max="4" width="16.00390625" style="19" customWidth="1"/>
    <col min="5" max="16384" width="9.140625" style="19" customWidth="1"/>
  </cols>
  <sheetData>
    <row r="1" ht="12.75">
      <c r="C1" s="19" t="s">
        <v>17</v>
      </c>
    </row>
    <row r="2" ht="24.75" customHeight="1"/>
    <row r="3" spans="3:4" ht="12.75">
      <c r="C3" s="20" t="s">
        <v>18</v>
      </c>
      <c r="D3" s="21" t="s">
        <v>19</v>
      </c>
    </row>
    <row r="4" spans="3:4" ht="24.75" customHeight="1">
      <c r="C4" s="22" t="s">
        <v>33</v>
      </c>
      <c r="D4" s="21"/>
    </row>
    <row r="5" spans="1:8" ht="24.75" customHeight="1">
      <c r="A5" s="23"/>
      <c r="B5" s="23"/>
      <c r="C5" s="24" t="s">
        <v>20</v>
      </c>
      <c r="G5" s="25"/>
      <c r="H5" s="25"/>
    </row>
    <row r="6" spans="1:8" ht="15">
      <c r="A6" s="26"/>
      <c r="B6" s="27"/>
      <c r="C6" s="28"/>
      <c r="D6" s="29"/>
      <c r="G6" s="25"/>
      <c r="H6" s="30"/>
    </row>
    <row r="7" spans="1:4" ht="14.25">
      <c r="A7" s="26"/>
      <c r="B7" s="27"/>
      <c r="C7" s="27"/>
      <c r="D7" s="31"/>
    </row>
    <row r="8" spans="2:4" ht="14.25">
      <c r="B8" s="32" t="s">
        <v>34</v>
      </c>
      <c r="C8" s="33"/>
      <c r="D8" s="31"/>
    </row>
    <row r="9" spans="2:4" ht="14.25">
      <c r="B9" s="32" t="s">
        <v>257</v>
      </c>
      <c r="C9" s="33"/>
      <c r="D9" s="31"/>
    </row>
    <row r="10" spans="2:4" ht="14.25">
      <c r="B10" s="32" t="s">
        <v>258</v>
      </c>
      <c r="C10" s="31"/>
      <c r="D10" s="31"/>
    </row>
    <row r="11" spans="2:4" ht="14.25">
      <c r="B11" s="32" t="s">
        <v>2</v>
      </c>
      <c r="C11" s="33"/>
      <c r="D11" s="34"/>
    </row>
    <row r="12" spans="1:4" ht="12.75">
      <c r="A12" s="35"/>
      <c r="D12" s="23"/>
    </row>
    <row r="13" spans="3:4" ht="14.25">
      <c r="C13" s="31"/>
      <c r="D13" s="36"/>
    </row>
    <row r="14" spans="2:7" ht="24.75" customHeight="1">
      <c r="B14" s="37"/>
      <c r="C14" s="38" t="s">
        <v>32</v>
      </c>
      <c r="D14" s="37"/>
      <c r="E14" s="39"/>
      <c r="G14" s="40"/>
    </row>
    <row r="15" spans="2:4" ht="34.5" customHeight="1">
      <c r="B15" s="72" t="s">
        <v>21</v>
      </c>
      <c r="C15" s="73" t="s">
        <v>22</v>
      </c>
      <c r="D15" s="72" t="s">
        <v>23</v>
      </c>
    </row>
    <row r="16" spans="2:4" ht="25.5" customHeight="1">
      <c r="B16" s="41" t="s">
        <v>24</v>
      </c>
      <c r="C16" s="42" t="s">
        <v>211</v>
      </c>
      <c r="D16" s="102"/>
    </row>
    <row r="17" spans="2:4" ht="25.5" customHeight="1">
      <c r="B17" s="41" t="s">
        <v>25</v>
      </c>
      <c r="C17" s="42" t="s">
        <v>212</v>
      </c>
      <c r="D17" s="103"/>
    </row>
    <row r="18" spans="2:4" ht="25.5" customHeight="1">
      <c r="B18" s="41"/>
      <c r="C18" s="42"/>
      <c r="D18" s="102"/>
    </row>
    <row r="19" spans="2:4" ht="25.5" customHeight="1">
      <c r="B19" s="41"/>
      <c r="C19" s="42"/>
      <c r="D19" s="102"/>
    </row>
    <row r="20" spans="2:4" ht="25.5" customHeight="1">
      <c r="B20" s="41"/>
      <c r="C20" s="42"/>
      <c r="D20" s="102"/>
    </row>
    <row r="21" spans="2:4" ht="25.5" customHeight="1">
      <c r="B21" s="128" t="s">
        <v>26</v>
      </c>
      <c r="C21" s="129"/>
      <c r="D21" s="104">
        <f>SUM(D16:D20)</f>
        <v>0</v>
      </c>
    </row>
    <row r="22" spans="2:4" ht="25.5" customHeight="1">
      <c r="B22" s="130" t="s">
        <v>31</v>
      </c>
      <c r="C22" s="131"/>
      <c r="D22" s="103">
        <v>0</v>
      </c>
    </row>
    <row r="23" spans="2:4" ht="25.5" customHeight="1">
      <c r="B23" s="132" t="s">
        <v>26</v>
      </c>
      <c r="C23" s="133"/>
      <c r="D23" s="105">
        <f>0</f>
        <v>0</v>
      </c>
    </row>
    <row r="24" ht="25.5" customHeight="1"/>
    <row r="25" ht="25.5" customHeight="1">
      <c r="E25" s="43"/>
    </row>
    <row r="26" ht="12.75">
      <c r="B26" s="44"/>
    </row>
    <row r="27" spans="2:4" ht="12.75">
      <c r="B27" s="45"/>
      <c r="C27" s="46"/>
      <c r="D27" s="47"/>
    </row>
    <row r="28" spans="3:4" ht="12.75">
      <c r="C28" s="48"/>
      <c r="D28" s="49"/>
    </row>
    <row r="29" ht="12.75">
      <c r="C29" s="153" t="s">
        <v>268</v>
      </c>
    </row>
    <row r="30" ht="12.75">
      <c r="C30" s="153" t="s">
        <v>269</v>
      </c>
    </row>
    <row r="31" ht="12.75">
      <c r="C31" s="50" t="s">
        <v>267</v>
      </c>
    </row>
    <row r="32" spans="3:4" ht="12.75">
      <c r="C32" s="51" t="s">
        <v>269</v>
      </c>
      <c r="D32" s="49"/>
    </row>
    <row r="33" ht="12.75">
      <c r="D33" s="49"/>
    </row>
  </sheetData>
  <sheetProtection/>
  <mergeCells count="3">
    <mergeCell ref="B21:C21"/>
    <mergeCell ref="B22:C22"/>
    <mergeCell ref="B23:C23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2"/>
  <sheetViews>
    <sheetView zoomScale="93" zoomScaleNormal="93" zoomScalePageLayoutView="0" workbookViewId="0" topLeftCell="A103">
      <selection activeCell="F73" sqref="F73"/>
    </sheetView>
  </sheetViews>
  <sheetFormatPr defaultColWidth="9.140625" defaultRowHeight="12.75"/>
  <cols>
    <col min="1" max="1" width="6.00390625" style="0" customWidth="1"/>
    <col min="2" max="2" width="33.57421875" style="0" customWidth="1"/>
    <col min="3" max="3" width="4.00390625" style="0" bestFit="1" customWidth="1"/>
    <col min="4" max="4" width="7.57421875" style="0" customWidth="1"/>
    <col min="5" max="5" width="7.00390625" style="0" customWidth="1"/>
    <col min="6" max="6" width="8.28125" style="0" bestFit="1" customWidth="1"/>
    <col min="7" max="15" width="8.8515625" style="0" customWidth="1"/>
  </cols>
  <sheetData>
    <row r="2" spans="1:13" ht="12.75">
      <c r="A2" s="5" t="s">
        <v>34</v>
      </c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259</v>
      </c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7" customFormat="1" ht="12.75">
      <c r="A4" s="7" t="s">
        <v>258</v>
      </c>
      <c r="N4" s="107"/>
      <c r="O4" s="107"/>
    </row>
    <row r="5" spans="1:15" ht="12.75">
      <c r="A5" s="7" t="s">
        <v>2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0.25">
      <c r="A6" s="135" t="s">
        <v>209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8">
      <c r="A7" s="143" t="s">
        <v>210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s="3" customFormat="1" ht="12.75">
      <c r="A8" s="7"/>
      <c r="B8" s="9"/>
      <c r="C8" s="9"/>
      <c r="D8" s="9"/>
      <c r="E8" s="9"/>
      <c r="F8" s="9"/>
      <c r="G8" s="9"/>
      <c r="H8" s="9"/>
      <c r="I8" s="9"/>
      <c r="J8" s="9"/>
      <c r="K8" s="12" t="s">
        <v>11</v>
      </c>
      <c r="M8" s="134"/>
      <c r="N8" s="134"/>
      <c r="O8" s="7" t="s">
        <v>1</v>
      </c>
    </row>
    <row r="9" spans="1:15" ht="12.75">
      <c r="A9" s="6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11" t="s">
        <v>32</v>
      </c>
      <c r="L10" s="6"/>
      <c r="M10" s="13"/>
      <c r="N10" s="13"/>
      <c r="O10" s="13"/>
    </row>
    <row r="11" spans="1:15" ht="12.75">
      <c r="A11" s="136" t="s">
        <v>4</v>
      </c>
      <c r="B11" s="138" t="s">
        <v>3</v>
      </c>
      <c r="C11" s="139" t="s">
        <v>7</v>
      </c>
      <c r="D11" s="140" t="s">
        <v>0</v>
      </c>
      <c r="E11" s="141" t="s">
        <v>5</v>
      </c>
      <c r="F11" s="138"/>
      <c r="G11" s="138"/>
      <c r="H11" s="138"/>
      <c r="I11" s="138"/>
      <c r="J11" s="142"/>
      <c r="K11" s="141" t="s">
        <v>9</v>
      </c>
      <c r="L11" s="138"/>
      <c r="M11" s="138"/>
      <c r="N11" s="138"/>
      <c r="O11" s="138"/>
    </row>
    <row r="12" spans="1:15" ht="65.25" customHeight="1">
      <c r="A12" s="137"/>
      <c r="B12" s="138"/>
      <c r="C12" s="139"/>
      <c r="D12" s="140"/>
      <c r="E12" s="79" t="s">
        <v>6</v>
      </c>
      <c r="F12" s="77" t="s">
        <v>14</v>
      </c>
      <c r="G12" s="77" t="s">
        <v>28</v>
      </c>
      <c r="H12" s="77" t="s">
        <v>16</v>
      </c>
      <c r="I12" s="77" t="s">
        <v>8</v>
      </c>
      <c r="J12" s="81" t="s">
        <v>27</v>
      </c>
      <c r="K12" s="79" t="s">
        <v>10</v>
      </c>
      <c r="L12" s="77" t="s">
        <v>15</v>
      </c>
      <c r="M12" s="77" t="s">
        <v>16</v>
      </c>
      <c r="N12" s="77" t="s">
        <v>8</v>
      </c>
      <c r="O12" s="77" t="s">
        <v>29</v>
      </c>
    </row>
    <row r="13" spans="1:15" ht="13.5" thickBot="1">
      <c r="A13" s="78">
        <v>1</v>
      </c>
      <c r="B13" s="78">
        <v>2</v>
      </c>
      <c r="C13" s="78">
        <v>3</v>
      </c>
      <c r="D13" s="82">
        <v>4</v>
      </c>
      <c r="E13" s="80">
        <v>5</v>
      </c>
      <c r="F13" s="78">
        <v>6</v>
      </c>
      <c r="G13" s="78">
        <v>7</v>
      </c>
      <c r="H13" s="78">
        <v>8</v>
      </c>
      <c r="I13" s="78">
        <v>9</v>
      </c>
      <c r="J13" s="82">
        <v>10</v>
      </c>
      <c r="K13" s="80">
        <v>11</v>
      </c>
      <c r="L13" s="78">
        <v>12</v>
      </c>
      <c r="M13" s="78">
        <v>13</v>
      </c>
      <c r="N13" s="78">
        <v>14</v>
      </c>
      <c r="O13" s="78">
        <v>15</v>
      </c>
    </row>
    <row r="14" spans="1:15" ht="12.75">
      <c r="A14" s="114">
        <v>1</v>
      </c>
      <c r="B14" s="114" t="s">
        <v>42</v>
      </c>
      <c r="C14" s="74"/>
      <c r="D14" s="99"/>
      <c r="E14" s="75"/>
      <c r="F14" s="75"/>
      <c r="G14" s="100"/>
      <c r="H14" s="75"/>
      <c r="I14" s="75"/>
      <c r="J14" s="76"/>
      <c r="K14" s="76"/>
      <c r="L14" s="101"/>
      <c r="M14" s="76"/>
      <c r="N14" s="76"/>
      <c r="O14" s="76"/>
    </row>
    <row r="15" spans="1:15" ht="25.5">
      <c r="A15" s="115" t="s">
        <v>43</v>
      </c>
      <c r="B15" s="116" t="s">
        <v>44</v>
      </c>
      <c r="C15" s="117" t="s">
        <v>45</v>
      </c>
      <c r="D15" s="97">
        <v>1</v>
      </c>
      <c r="E15" s="75"/>
      <c r="F15" s="75"/>
      <c r="G15" s="100"/>
      <c r="H15" s="75"/>
      <c r="I15" s="75"/>
      <c r="J15" s="76"/>
      <c r="K15" s="76"/>
      <c r="L15" s="101"/>
      <c r="M15" s="76"/>
      <c r="N15" s="76"/>
      <c r="O15" s="76"/>
    </row>
    <row r="16" spans="1:15" ht="25.5">
      <c r="A16" s="115" t="s">
        <v>46</v>
      </c>
      <c r="B16" s="118" t="s">
        <v>47</v>
      </c>
      <c r="C16" s="119" t="s">
        <v>48</v>
      </c>
      <c r="D16" s="97">
        <v>235</v>
      </c>
      <c r="E16" s="75"/>
      <c r="F16" s="75"/>
      <c r="G16" s="100"/>
      <c r="H16" s="75"/>
      <c r="I16" s="75"/>
      <c r="J16" s="76"/>
      <c r="K16" s="76"/>
      <c r="L16" s="101"/>
      <c r="M16" s="76"/>
      <c r="N16" s="76"/>
      <c r="O16" s="76"/>
    </row>
    <row r="17" spans="1:15" ht="12.75">
      <c r="A17" s="115" t="s">
        <v>49</v>
      </c>
      <c r="B17" s="118" t="s">
        <v>50</v>
      </c>
      <c r="C17" s="119" t="s">
        <v>45</v>
      </c>
      <c r="D17" s="97">
        <v>1</v>
      </c>
      <c r="E17" s="75"/>
      <c r="F17" s="75"/>
      <c r="G17" s="100"/>
      <c r="H17" s="75"/>
      <c r="I17" s="75"/>
      <c r="J17" s="76"/>
      <c r="K17" s="76"/>
      <c r="L17" s="101"/>
      <c r="M17" s="76"/>
      <c r="N17" s="76"/>
      <c r="O17" s="76"/>
    </row>
    <row r="18" spans="1:15" ht="12.75">
      <c r="A18" s="115" t="s">
        <v>51</v>
      </c>
      <c r="B18" s="118" t="s">
        <v>52</v>
      </c>
      <c r="C18" s="119" t="s">
        <v>45</v>
      </c>
      <c r="D18" s="97">
        <v>1</v>
      </c>
      <c r="E18" s="75"/>
      <c r="F18" s="75"/>
      <c r="G18" s="100"/>
      <c r="H18" s="75"/>
      <c r="I18" s="75"/>
      <c r="J18" s="76"/>
      <c r="K18" s="76"/>
      <c r="L18" s="101"/>
      <c r="M18" s="76"/>
      <c r="N18" s="76"/>
      <c r="O18" s="76"/>
    </row>
    <row r="19" spans="1:15" ht="12.75">
      <c r="A19" s="115" t="s">
        <v>53</v>
      </c>
      <c r="B19" s="118" t="s">
        <v>54</v>
      </c>
      <c r="C19" s="119" t="s">
        <v>45</v>
      </c>
      <c r="D19" s="97">
        <v>1</v>
      </c>
      <c r="E19" s="75"/>
      <c r="F19" s="75"/>
      <c r="G19" s="100"/>
      <c r="H19" s="75"/>
      <c r="I19" s="75"/>
      <c r="J19" s="76"/>
      <c r="K19" s="76"/>
      <c r="L19" s="101"/>
      <c r="M19" s="76"/>
      <c r="N19" s="76"/>
      <c r="O19" s="76"/>
    </row>
    <row r="20" spans="1:15" ht="12.75">
      <c r="A20" s="115" t="s">
        <v>55</v>
      </c>
      <c r="B20" s="120" t="s">
        <v>56</v>
      </c>
      <c r="C20" s="1" t="s">
        <v>45</v>
      </c>
      <c r="D20" s="97">
        <v>1</v>
      </c>
      <c r="E20" s="75"/>
      <c r="F20" s="75"/>
      <c r="G20" s="100"/>
      <c r="H20" s="75"/>
      <c r="I20" s="75"/>
      <c r="J20" s="76"/>
      <c r="K20" s="76"/>
      <c r="L20" s="101"/>
      <c r="M20" s="76"/>
      <c r="N20" s="76"/>
      <c r="O20" s="76"/>
    </row>
    <row r="21" spans="1:15" ht="25.5">
      <c r="A21" s="115" t="s">
        <v>57</v>
      </c>
      <c r="B21" s="118" t="s">
        <v>58</v>
      </c>
      <c r="C21" s="119" t="s">
        <v>59</v>
      </c>
      <c r="D21" s="97">
        <v>1</v>
      </c>
      <c r="E21" s="75"/>
      <c r="F21" s="75"/>
      <c r="G21" s="100"/>
      <c r="H21" s="75"/>
      <c r="I21" s="75"/>
      <c r="J21" s="76"/>
      <c r="K21" s="76"/>
      <c r="L21" s="101"/>
      <c r="M21" s="76"/>
      <c r="N21" s="76"/>
      <c r="O21" s="76"/>
    </row>
    <row r="22" spans="1:15" ht="25.5">
      <c r="A22" s="115" t="s">
        <v>60</v>
      </c>
      <c r="B22" s="118" t="s">
        <v>61</v>
      </c>
      <c r="C22" s="119" t="s">
        <v>59</v>
      </c>
      <c r="D22" s="97">
        <v>1</v>
      </c>
      <c r="E22" s="75"/>
      <c r="F22" s="75"/>
      <c r="G22" s="100"/>
      <c r="H22" s="75"/>
      <c r="I22" s="75"/>
      <c r="J22" s="76"/>
      <c r="K22" s="76"/>
      <c r="L22" s="101"/>
      <c r="M22" s="76"/>
      <c r="N22" s="76"/>
      <c r="O22" s="76"/>
    </row>
    <row r="23" spans="1:15" ht="12.75">
      <c r="A23" s="121">
        <v>2</v>
      </c>
      <c r="B23" s="122" t="s">
        <v>62</v>
      </c>
      <c r="C23" s="1"/>
      <c r="D23" s="97"/>
      <c r="E23" s="75"/>
      <c r="F23" s="75"/>
      <c r="G23" s="100"/>
      <c r="H23" s="75"/>
      <c r="I23" s="75"/>
      <c r="J23" s="76"/>
      <c r="K23" s="76"/>
      <c r="L23" s="101"/>
      <c r="M23" s="76"/>
      <c r="N23" s="76"/>
      <c r="O23" s="76"/>
    </row>
    <row r="24" spans="1:15" ht="12.75">
      <c r="A24" s="115" t="s">
        <v>63</v>
      </c>
      <c r="B24" s="120" t="s">
        <v>64</v>
      </c>
      <c r="C24" s="1" t="s">
        <v>65</v>
      </c>
      <c r="D24" s="97">
        <f>135.64*0.7</f>
        <v>94.95</v>
      </c>
      <c r="E24" s="75"/>
      <c r="F24" s="75"/>
      <c r="G24" s="100"/>
      <c r="H24" s="75"/>
      <c r="I24" s="75"/>
      <c r="J24" s="76"/>
      <c r="K24" s="76"/>
      <c r="L24" s="101"/>
      <c r="M24" s="76"/>
      <c r="N24" s="76"/>
      <c r="O24" s="76"/>
    </row>
    <row r="25" spans="1:15" ht="12.75">
      <c r="A25" s="115" t="s">
        <v>66</v>
      </c>
      <c r="B25" s="120" t="s">
        <v>67</v>
      </c>
      <c r="C25" s="1" t="s">
        <v>68</v>
      </c>
      <c r="D25" s="97">
        <v>32.97</v>
      </c>
      <c r="E25" s="75"/>
      <c r="F25" s="75"/>
      <c r="G25" s="100"/>
      <c r="H25" s="75"/>
      <c r="I25" s="75"/>
      <c r="J25" s="76"/>
      <c r="K25" s="76"/>
      <c r="L25" s="101"/>
      <c r="M25" s="76"/>
      <c r="N25" s="76"/>
      <c r="O25" s="76"/>
    </row>
    <row r="26" spans="1:15" ht="25.5">
      <c r="A26" s="115" t="s">
        <v>69</v>
      </c>
      <c r="B26" s="120" t="s">
        <v>70</v>
      </c>
      <c r="C26" s="1" t="s">
        <v>68</v>
      </c>
      <c r="D26" s="97">
        <v>5</v>
      </c>
      <c r="E26" s="75"/>
      <c r="F26" s="75"/>
      <c r="G26" s="100"/>
      <c r="H26" s="75"/>
      <c r="I26" s="75"/>
      <c r="J26" s="76"/>
      <c r="K26" s="76"/>
      <c r="L26" s="101"/>
      <c r="M26" s="76"/>
      <c r="N26" s="76"/>
      <c r="O26" s="76"/>
    </row>
    <row r="27" spans="1:15" ht="25.5">
      <c r="A27" s="115" t="s">
        <v>71</v>
      </c>
      <c r="B27" s="120" t="s">
        <v>72</v>
      </c>
      <c r="C27" s="1" t="s">
        <v>48</v>
      </c>
      <c r="D27" s="97">
        <f>94.2+54.8</f>
        <v>149</v>
      </c>
      <c r="E27" s="75"/>
      <c r="F27" s="75"/>
      <c r="G27" s="100"/>
      <c r="H27" s="75"/>
      <c r="I27" s="75"/>
      <c r="J27" s="76"/>
      <c r="K27" s="76"/>
      <c r="L27" s="101"/>
      <c r="M27" s="76"/>
      <c r="N27" s="76"/>
      <c r="O27" s="76"/>
    </row>
    <row r="28" spans="1:15" ht="12.75">
      <c r="A28" s="115" t="s">
        <v>73</v>
      </c>
      <c r="B28" s="120" t="s">
        <v>74</v>
      </c>
      <c r="C28" s="1" t="s">
        <v>48</v>
      </c>
      <c r="D28" s="97">
        <v>170</v>
      </c>
      <c r="E28" s="75"/>
      <c r="F28" s="75"/>
      <c r="G28" s="100"/>
      <c r="H28" s="75"/>
      <c r="I28" s="75"/>
      <c r="J28" s="76"/>
      <c r="K28" s="76"/>
      <c r="L28" s="101"/>
      <c r="M28" s="76"/>
      <c r="N28" s="76"/>
      <c r="O28" s="76"/>
    </row>
    <row r="29" spans="1:15" ht="12.75">
      <c r="A29" s="115" t="s">
        <v>75</v>
      </c>
      <c r="B29" s="120" t="s">
        <v>76</v>
      </c>
      <c r="C29" s="1" t="s">
        <v>48</v>
      </c>
      <c r="D29" s="97">
        <v>170</v>
      </c>
      <c r="E29" s="75"/>
      <c r="F29" s="75"/>
      <c r="G29" s="100"/>
      <c r="H29" s="75"/>
      <c r="I29" s="75"/>
      <c r="J29" s="76"/>
      <c r="K29" s="76"/>
      <c r="L29" s="101"/>
      <c r="M29" s="76"/>
      <c r="N29" s="76"/>
      <c r="O29" s="76"/>
    </row>
    <row r="30" spans="1:15" ht="38.25">
      <c r="A30" s="115" t="s">
        <v>77</v>
      </c>
      <c r="B30" s="120" t="s">
        <v>78</v>
      </c>
      <c r="C30" s="1" t="s">
        <v>48</v>
      </c>
      <c r="D30" s="97">
        <v>276.12</v>
      </c>
      <c r="E30" s="75"/>
      <c r="F30" s="75"/>
      <c r="G30" s="100"/>
      <c r="H30" s="75"/>
      <c r="I30" s="75"/>
      <c r="J30" s="76"/>
      <c r="K30" s="76"/>
      <c r="L30" s="101"/>
      <c r="M30" s="76"/>
      <c r="N30" s="76"/>
      <c r="O30" s="76"/>
    </row>
    <row r="31" spans="1:15" ht="25.5">
      <c r="A31" s="115" t="s">
        <v>79</v>
      </c>
      <c r="B31" s="120" t="s">
        <v>80</v>
      </c>
      <c r="C31" s="1" t="s">
        <v>48</v>
      </c>
      <c r="D31" s="97">
        <v>170</v>
      </c>
      <c r="E31" s="75"/>
      <c r="F31" s="75"/>
      <c r="G31" s="100"/>
      <c r="H31" s="75"/>
      <c r="I31" s="75"/>
      <c r="J31" s="76"/>
      <c r="K31" s="76"/>
      <c r="L31" s="101"/>
      <c r="M31" s="76"/>
      <c r="N31" s="76"/>
      <c r="O31" s="76"/>
    </row>
    <row r="32" spans="1:15" ht="12.75">
      <c r="A32" s="115" t="s">
        <v>81</v>
      </c>
      <c r="B32" s="120" t="s">
        <v>82</v>
      </c>
      <c r="C32" s="1" t="s">
        <v>68</v>
      </c>
      <c r="D32" s="97">
        <v>15</v>
      </c>
      <c r="E32" s="75"/>
      <c r="F32" s="75"/>
      <c r="G32" s="100"/>
      <c r="H32" s="75"/>
      <c r="I32" s="75"/>
      <c r="J32" s="76"/>
      <c r="K32" s="76"/>
      <c r="L32" s="101"/>
      <c r="M32" s="76"/>
      <c r="N32" s="76"/>
      <c r="O32" s="76"/>
    </row>
    <row r="33" spans="1:15" ht="25.5">
      <c r="A33" s="115" t="s">
        <v>83</v>
      </c>
      <c r="B33" s="120" t="s">
        <v>84</v>
      </c>
      <c r="C33" s="1" t="s">
        <v>68</v>
      </c>
      <c r="D33" s="97">
        <v>1.8</v>
      </c>
      <c r="E33" s="75"/>
      <c r="F33" s="75"/>
      <c r="G33" s="100"/>
      <c r="H33" s="75"/>
      <c r="I33" s="75"/>
      <c r="J33" s="76"/>
      <c r="K33" s="76"/>
      <c r="L33" s="101"/>
      <c r="M33" s="76"/>
      <c r="N33" s="76"/>
      <c r="O33" s="76"/>
    </row>
    <row r="34" spans="1:15" ht="25.5">
      <c r="A34" s="115" t="s">
        <v>85</v>
      </c>
      <c r="B34" s="120" t="s">
        <v>86</v>
      </c>
      <c r="C34" s="1" t="s">
        <v>68</v>
      </c>
      <c r="D34" s="97">
        <v>1.5</v>
      </c>
      <c r="E34" s="75"/>
      <c r="F34" s="75"/>
      <c r="G34" s="100"/>
      <c r="H34" s="75"/>
      <c r="I34" s="75"/>
      <c r="J34" s="76"/>
      <c r="K34" s="76"/>
      <c r="L34" s="101"/>
      <c r="M34" s="76"/>
      <c r="N34" s="76"/>
      <c r="O34" s="76"/>
    </row>
    <row r="35" spans="1:15" ht="12.75">
      <c r="A35" s="115" t="s">
        <v>87</v>
      </c>
      <c r="B35" s="120" t="s">
        <v>88</v>
      </c>
      <c r="C35" s="1" t="s">
        <v>68</v>
      </c>
      <c r="D35" s="97">
        <v>70</v>
      </c>
      <c r="E35" s="75"/>
      <c r="F35" s="75"/>
      <c r="G35" s="100"/>
      <c r="H35" s="75"/>
      <c r="I35" s="75"/>
      <c r="J35" s="76"/>
      <c r="K35" s="76"/>
      <c r="L35" s="101"/>
      <c r="M35" s="76"/>
      <c r="N35" s="76"/>
      <c r="O35" s="76"/>
    </row>
    <row r="36" spans="1:15" ht="12.75">
      <c r="A36" s="121">
        <v>3</v>
      </c>
      <c r="B36" s="122" t="s">
        <v>89</v>
      </c>
      <c r="C36" s="1"/>
      <c r="D36" s="97"/>
      <c r="E36" s="75"/>
      <c r="F36" s="75"/>
      <c r="G36" s="100"/>
      <c r="H36" s="75"/>
      <c r="I36" s="75"/>
      <c r="J36" s="76"/>
      <c r="K36" s="76"/>
      <c r="L36" s="101"/>
      <c r="M36" s="76"/>
      <c r="N36" s="76"/>
      <c r="O36" s="76"/>
    </row>
    <row r="37" spans="1:15" ht="38.25">
      <c r="A37" s="115" t="s">
        <v>90</v>
      </c>
      <c r="B37" s="120" t="s">
        <v>91</v>
      </c>
      <c r="C37" s="1" t="s">
        <v>68</v>
      </c>
      <c r="D37" s="97">
        <v>138.44</v>
      </c>
      <c r="E37" s="75"/>
      <c r="F37" s="75"/>
      <c r="G37" s="100"/>
      <c r="H37" s="75"/>
      <c r="I37" s="75"/>
      <c r="J37" s="76"/>
      <c r="K37" s="76"/>
      <c r="L37" s="101"/>
      <c r="M37" s="76"/>
      <c r="N37" s="76"/>
      <c r="O37" s="76"/>
    </row>
    <row r="38" spans="1:15" ht="25.5">
      <c r="A38" s="115" t="s">
        <v>92</v>
      </c>
      <c r="B38" s="120" t="s">
        <v>93</v>
      </c>
      <c r="C38" s="1" t="s">
        <v>68</v>
      </c>
      <c r="D38" s="97">
        <v>138.44</v>
      </c>
      <c r="E38" s="75"/>
      <c r="F38" s="75"/>
      <c r="G38" s="100"/>
      <c r="H38" s="75"/>
      <c r="I38" s="75"/>
      <c r="J38" s="76"/>
      <c r="K38" s="76"/>
      <c r="L38" s="101"/>
      <c r="M38" s="76"/>
      <c r="N38" s="76"/>
      <c r="O38" s="76"/>
    </row>
    <row r="39" spans="1:15" ht="25.5">
      <c r="A39" s="115" t="s">
        <v>94</v>
      </c>
      <c r="B39" s="120" t="s">
        <v>95</v>
      </c>
      <c r="C39" s="1" t="s">
        <v>65</v>
      </c>
      <c r="D39" s="97">
        <v>240.94</v>
      </c>
      <c r="E39" s="75"/>
      <c r="F39" s="75"/>
      <c r="G39" s="100"/>
      <c r="H39" s="75"/>
      <c r="I39" s="75"/>
      <c r="J39" s="76"/>
      <c r="K39" s="76"/>
      <c r="L39" s="101"/>
      <c r="M39" s="76"/>
      <c r="N39" s="76"/>
      <c r="O39" s="76"/>
    </row>
    <row r="40" spans="1:15" ht="63.75">
      <c r="A40" s="115" t="s">
        <v>96</v>
      </c>
      <c r="B40" s="123" t="s">
        <v>245</v>
      </c>
      <c r="C40" s="1" t="s">
        <v>65</v>
      </c>
      <c r="D40" s="97">
        <v>240.94</v>
      </c>
      <c r="E40" s="75"/>
      <c r="F40" s="75"/>
      <c r="G40" s="100"/>
      <c r="H40" s="75"/>
      <c r="I40" s="75"/>
      <c r="J40" s="76"/>
      <c r="K40" s="76"/>
      <c r="L40" s="101"/>
      <c r="M40" s="76"/>
      <c r="N40" s="76"/>
      <c r="O40" s="76"/>
    </row>
    <row r="41" spans="1:15" ht="25.5">
      <c r="A41" s="115" t="s">
        <v>97</v>
      </c>
      <c r="B41" s="123" t="s">
        <v>246</v>
      </c>
      <c r="C41" s="1" t="s">
        <v>65</v>
      </c>
      <c r="D41" s="97">
        <v>48.83</v>
      </c>
      <c r="E41" s="75"/>
      <c r="F41" s="75"/>
      <c r="G41" s="100"/>
      <c r="H41" s="75"/>
      <c r="I41" s="75"/>
      <c r="J41" s="76"/>
      <c r="K41" s="76"/>
      <c r="L41" s="101"/>
      <c r="M41" s="76"/>
      <c r="N41" s="76"/>
      <c r="O41" s="76"/>
    </row>
    <row r="42" spans="1:15" ht="38.25">
      <c r="A42" s="115" t="s">
        <v>98</v>
      </c>
      <c r="B42" s="120" t="s">
        <v>255</v>
      </c>
      <c r="C42" s="1" t="s">
        <v>65</v>
      </c>
      <c r="D42" s="97">
        <v>48.83</v>
      </c>
      <c r="E42" s="75"/>
      <c r="F42" s="75"/>
      <c r="G42" s="100"/>
      <c r="H42" s="75"/>
      <c r="I42" s="75"/>
      <c r="J42" s="76"/>
      <c r="K42" s="76"/>
      <c r="L42" s="101"/>
      <c r="M42" s="76"/>
      <c r="N42" s="76"/>
      <c r="O42" s="76"/>
    </row>
    <row r="43" spans="1:15" ht="51">
      <c r="A43" s="115" t="s">
        <v>99</v>
      </c>
      <c r="B43" s="120" t="s">
        <v>100</v>
      </c>
      <c r="C43" s="1" t="s">
        <v>68</v>
      </c>
      <c r="D43" s="97">
        <v>1.21</v>
      </c>
      <c r="E43" s="75"/>
      <c r="F43" s="75"/>
      <c r="G43" s="100"/>
      <c r="H43" s="75"/>
      <c r="I43" s="75"/>
      <c r="J43" s="76"/>
      <c r="K43" s="76"/>
      <c r="L43" s="101"/>
      <c r="M43" s="76"/>
      <c r="N43" s="76"/>
      <c r="O43" s="76"/>
    </row>
    <row r="44" spans="1:15" ht="25.5">
      <c r="A44" s="115" t="s">
        <v>101</v>
      </c>
      <c r="B44" s="120" t="s">
        <v>102</v>
      </c>
      <c r="C44" s="1" t="s">
        <v>45</v>
      </c>
      <c r="D44" s="97">
        <v>1</v>
      </c>
      <c r="E44" s="75"/>
      <c r="F44" s="75"/>
      <c r="G44" s="100"/>
      <c r="H44" s="75"/>
      <c r="I44" s="75"/>
      <c r="J44" s="76"/>
      <c r="K44" s="76"/>
      <c r="L44" s="101"/>
      <c r="M44" s="76"/>
      <c r="N44" s="76"/>
      <c r="O44" s="76"/>
    </row>
    <row r="45" spans="1:15" ht="12.75">
      <c r="A45" s="115" t="s">
        <v>103</v>
      </c>
      <c r="B45" s="120" t="s">
        <v>104</v>
      </c>
      <c r="C45" s="1" t="s">
        <v>68</v>
      </c>
      <c r="D45" s="97">
        <v>13</v>
      </c>
      <c r="E45" s="75"/>
      <c r="F45" s="75"/>
      <c r="G45" s="100"/>
      <c r="H45" s="75"/>
      <c r="I45" s="75"/>
      <c r="J45" s="76"/>
      <c r="K45" s="76"/>
      <c r="L45" s="101"/>
      <c r="M45" s="76"/>
      <c r="N45" s="76"/>
      <c r="O45" s="76"/>
    </row>
    <row r="46" spans="1:15" ht="38.25">
      <c r="A46" s="115" t="s">
        <v>105</v>
      </c>
      <c r="B46" s="120" t="s">
        <v>106</v>
      </c>
      <c r="C46" s="1" t="s">
        <v>65</v>
      </c>
      <c r="D46" s="97">
        <v>94.95</v>
      </c>
      <c r="E46" s="75"/>
      <c r="F46" s="75"/>
      <c r="G46" s="100"/>
      <c r="H46" s="75"/>
      <c r="I46" s="75"/>
      <c r="J46" s="76"/>
      <c r="K46" s="76"/>
      <c r="L46" s="101"/>
      <c r="M46" s="76"/>
      <c r="N46" s="76"/>
      <c r="O46" s="76"/>
    </row>
    <row r="47" spans="1:15" ht="12.75">
      <c r="A47" s="121">
        <v>4</v>
      </c>
      <c r="B47" s="122" t="s">
        <v>107</v>
      </c>
      <c r="C47" s="1"/>
      <c r="D47" s="97"/>
      <c r="E47" s="75"/>
      <c r="F47" s="75"/>
      <c r="G47" s="100"/>
      <c r="H47" s="75"/>
      <c r="I47" s="75"/>
      <c r="J47" s="76"/>
      <c r="K47" s="76"/>
      <c r="L47" s="101"/>
      <c r="M47" s="76"/>
      <c r="N47" s="76"/>
      <c r="O47" s="76"/>
    </row>
    <row r="48" spans="1:15" ht="12.75">
      <c r="A48" s="115" t="s">
        <v>108</v>
      </c>
      <c r="B48" s="120" t="s">
        <v>109</v>
      </c>
      <c r="C48" s="1" t="s">
        <v>48</v>
      </c>
      <c r="D48" s="97">
        <v>135.64</v>
      </c>
      <c r="E48" s="75"/>
      <c r="F48" s="75"/>
      <c r="G48" s="100"/>
      <c r="H48" s="75"/>
      <c r="I48" s="75"/>
      <c r="J48" s="76"/>
      <c r="K48" s="76"/>
      <c r="L48" s="101"/>
      <c r="M48" s="76"/>
      <c r="N48" s="76"/>
      <c r="O48" s="76"/>
    </row>
    <row r="49" spans="1:15" ht="25.5">
      <c r="A49" s="115" t="s">
        <v>110</v>
      </c>
      <c r="B49" s="120" t="s">
        <v>111</v>
      </c>
      <c r="C49" s="1" t="s">
        <v>65</v>
      </c>
      <c r="D49" s="97">
        <v>15</v>
      </c>
      <c r="E49" s="75"/>
      <c r="F49" s="75"/>
      <c r="G49" s="100"/>
      <c r="H49" s="75"/>
      <c r="I49" s="75"/>
      <c r="J49" s="76"/>
      <c r="K49" s="76"/>
      <c r="L49" s="101"/>
      <c r="M49" s="76"/>
      <c r="N49" s="76"/>
      <c r="O49" s="76"/>
    </row>
    <row r="50" spans="1:15" ht="153">
      <c r="A50" s="115" t="s">
        <v>112</v>
      </c>
      <c r="B50" s="123" t="s">
        <v>262</v>
      </c>
      <c r="C50" s="1" t="s">
        <v>65</v>
      </c>
      <c r="D50" s="97">
        <v>740</v>
      </c>
      <c r="E50" s="75"/>
      <c r="F50" s="75"/>
      <c r="G50" s="100"/>
      <c r="H50" s="75"/>
      <c r="I50" s="75"/>
      <c r="J50" s="76"/>
      <c r="K50" s="76"/>
      <c r="L50" s="101"/>
      <c r="M50" s="76"/>
      <c r="N50" s="76"/>
      <c r="O50" s="76"/>
    </row>
    <row r="51" spans="1:15" ht="114.75">
      <c r="A51" s="115" t="s">
        <v>113</v>
      </c>
      <c r="B51" s="123" t="s">
        <v>263</v>
      </c>
      <c r="C51" s="1" t="s">
        <v>65</v>
      </c>
      <c r="D51" s="97">
        <v>94.29</v>
      </c>
      <c r="E51" s="75"/>
      <c r="F51" s="75"/>
      <c r="G51" s="100"/>
      <c r="H51" s="75"/>
      <c r="I51" s="75"/>
      <c r="J51" s="76"/>
      <c r="K51" s="76"/>
      <c r="L51" s="101"/>
      <c r="M51" s="76"/>
      <c r="N51" s="76"/>
      <c r="O51" s="76"/>
    </row>
    <row r="52" spans="1:15" ht="38.25">
      <c r="A52" s="115" t="s">
        <v>114</v>
      </c>
      <c r="B52" s="123" t="s">
        <v>247</v>
      </c>
      <c r="C52" s="1" t="s">
        <v>65</v>
      </c>
      <c r="D52" s="97">
        <f>D50+D51</f>
        <v>834.29</v>
      </c>
      <c r="E52" s="75"/>
      <c r="F52" s="75"/>
      <c r="G52" s="100"/>
      <c r="H52" s="75"/>
      <c r="I52" s="75"/>
      <c r="J52" s="76"/>
      <c r="K52" s="76"/>
      <c r="L52" s="101"/>
      <c r="M52" s="76"/>
      <c r="N52" s="76"/>
      <c r="O52" s="76"/>
    </row>
    <row r="53" spans="1:15" ht="38.25">
      <c r="A53" s="115" t="s">
        <v>115</v>
      </c>
      <c r="B53" s="120" t="s">
        <v>248</v>
      </c>
      <c r="C53" s="1" t="s">
        <v>65</v>
      </c>
      <c r="D53" s="97">
        <f>D52</f>
        <v>834.29</v>
      </c>
      <c r="E53" s="75"/>
      <c r="F53" s="75"/>
      <c r="G53" s="100"/>
      <c r="H53" s="75"/>
      <c r="I53" s="75"/>
      <c r="J53" s="76"/>
      <c r="K53" s="76"/>
      <c r="L53" s="101"/>
      <c r="M53" s="76"/>
      <c r="N53" s="76"/>
      <c r="O53" s="76"/>
    </row>
    <row r="54" spans="1:15" ht="25.5">
      <c r="A54" s="115" t="s">
        <v>116</v>
      </c>
      <c r="B54" s="120" t="s">
        <v>254</v>
      </c>
      <c r="C54" s="1" t="s">
        <v>65</v>
      </c>
      <c r="D54" s="97">
        <f>D52</f>
        <v>834.29</v>
      </c>
      <c r="E54" s="75"/>
      <c r="F54" s="75"/>
      <c r="G54" s="100"/>
      <c r="H54" s="75"/>
      <c r="I54" s="75"/>
      <c r="J54" s="76"/>
      <c r="K54" s="76"/>
      <c r="L54" s="101"/>
      <c r="M54" s="76"/>
      <c r="N54" s="76"/>
      <c r="O54" s="76"/>
    </row>
    <row r="55" spans="1:15" ht="12.75">
      <c r="A55" s="121">
        <v>5</v>
      </c>
      <c r="B55" s="122" t="s">
        <v>117</v>
      </c>
      <c r="C55" s="1"/>
      <c r="D55" s="97"/>
      <c r="E55" s="75"/>
      <c r="F55" s="75"/>
      <c r="G55" s="100"/>
      <c r="H55" s="75"/>
      <c r="I55" s="75"/>
      <c r="J55" s="76"/>
      <c r="K55" s="76"/>
      <c r="L55" s="101"/>
      <c r="M55" s="76"/>
      <c r="N55" s="76"/>
      <c r="O55" s="76"/>
    </row>
    <row r="56" spans="1:15" ht="12.75">
      <c r="A56" s="115" t="s">
        <v>118</v>
      </c>
      <c r="B56" s="120" t="s">
        <v>119</v>
      </c>
      <c r="C56" s="1" t="s">
        <v>65</v>
      </c>
      <c r="D56" s="97">
        <f>298.46+0.7</f>
        <v>299.16</v>
      </c>
      <c r="E56" s="75"/>
      <c r="F56" s="75"/>
      <c r="G56" s="100"/>
      <c r="H56" s="75"/>
      <c r="I56" s="75"/>
      <c r="J56" s="76"/>
      <c r="K56" s="76"/>
      <c r="L56" s="101"/>
      <c r="M56" s="76"/>
      <c r="N56" s="76"/>
      <c r="O56" s="76"/>
    </row>
    <row r="57" spans="1:15" ht="12.75">
      <c r="A57" s="115" t="s">
        <v>120</v>
      </c>
      <c r="B57" s="120" t="s">
        <v>121</v>
      </c>
      <c r="C57" s="1" t="s">
        <v>65</v>
      </c>
      <c r="D57" s="97">
        <f>8.37+2.7</f>
        <v>11.07</v>
      </c>
      <c r="E57" s="75"/>
      <c r="F57" s="75"/>
      <c r="G57" s="100"/>
      <c r="H57" s="75"/>
      <c r="I57" s="75"/>
      <c r="J57" s="76"/>
      <c r="K57" s="76"/>
      <c r="L57" s="101"/>
      <c r="M57" s="76"/>
      <c r="N57" s="76"/>
      <c r="O57" s="76"/>
    </row>
    <row r="58" spans="1:15" ht="25.5">
      <c r="A58" s="115" t="s">
        <v>122</v>
      </c>
      <c r="B58" s="120" t="s">
        <v>123</v>
      </c>
      <c r="C58" s="1" t="s">
        <v>68</v>
      </c>
      <c r="D58" s="97">
        <f>2*2.7*0.5</f>
        <v>2.7</v>
      </c>
      <c r="E58" s="75"/>
      <c r="F58" s="75"/>
      <c r="G58" s="100"/>
      <c r="H58" s="75"/>
      <c r="I58" s="75"/>
      <c r="J58" s="76"/>
      <c r="K58" s="76"/>
      <c r="L58" s="101"/>
      <c r="M58" s="76"/>
      <c r="N58" s="76"/>
      <c r="O58" s="76"/>
    </row>
    <row r="59" spans="1:15" ht="25.5">
      <c r="A59" s="115" t="s">
        <v>124</v>
      </c>
      <c r="B59" s="120" t="s">
        <v>125</v>
      </c>
      <c r="C59" s="1" t="s">
        <v>65</v>
      </c>
      <c r="D59" s="97">
        <v>3</v>
      </c>
      <c r="E59" s="75"/>
      <c r="F59" s="75"/>
      <c r="G59" s="100"/>
      <c r="H59" s="75"/>
      <c r="I59" s="75"/>
      <c r="J59" s="76"/>
      <c r="K59" s="76"/>
      <c r="L59" s="101"/>
      <c r="M59" s="76"/>
      <c r="N59" s="76"/>
      <c r="O59" s="76"/>
    </row>
    <row r="60" spans="1:15" ht="25.5">
      <c r="A60" s="115" t="s">
        <v>126</v>
      </c>
      <c r="B60" s="120" t="s">
        <v>127</v>
      </c>
      <c r="C60" s="1" t="s">
        <v>65</v>
      </c>
      <c r="D60" s="97">
        <v>3</v>
      </c>
      <c r="E60" s="75"/>
      <c r="F60" s="75"/>
      <c r="G60" s="100"/>
      <c r="H60" s="75"/>
      <c r="I60" s="75"/>
      <c r="J60" s="76"/>
      <c r="K60" s="76"/>
      <c r="L60" s="101"/>
      <c r="M60" s="76"/>
      <c r="N60" s="76"/>
      <c r="O60" s="76"/>
    </row>
    <row r="61" spans="1:15" ht="25.5">
      <c r="A61" s="115" t="s">
        <v>128</v>
      </c>
      <c r="B61" s="120" t="s">
        <v>129</v>
      </c>
      <c r="C61" s="1" t="s">
        <v>65</v>
      </c>
      <c r="D61" s="97">
        <v>0.7</v>
      </c>
      <c r="E61" s="75"/>
      <c r="F61" s="75"/>
      <c r="G61" s="100"/>
      <c r="H61" s="75"/>
      <c r="I61" s="75"/>
      <c r="J61" s="76"/>
      <c r="K61" s="76"/>
      <c r="L61" s="101"/>
      <c r="M61" s="76"/>
      <c r="N61" s="76"/>
      <c r="O61" s="76"/>
    </row>
    <row r="62" spans="1:15" ht="25.5">
      <c r="A62" s="115" t="s">
        <v>130</v>
      </c>
      <c r="B62" s="120" t="s">
        <v>131</v>
      </c>
      <c r="C62" s="1" t="s">
        <v>45</v>
      </c>
      <c r="D62" s="97">
        <v>1</v>
      </c>
      <c r="E62" s="75"/>
      <c r="F62" s="75"/>
      <c r="G62" s="100"/>
      <c r="H62" s="75"/>
      <c r="I62" s="75"/>
      <c r="J62" s="76"/>
      <c r="K62" s="76"/>
      <c r="L62" s="101"/>
      <c r="M62" s="76"/>
      <c r="N62" s="76"/>
      <c r="O62" s="76"/>
    </row>
    <row r="63" spans="1:15" ht="25.5">
      <c r="A63" s="115" t="s">
        <v>132</v>
      </c>
      <c r="B63" s="120" t="s">
        <v>133</v>
      </c>
      <c r="C63" s="1" t="s">
        <v>65</v>
      </c>
      <c r="D63" s="97">
        <v>298.46</v>
      </c>
      <c r="E63" s="75"/>
      <c r="F63" s="75"/>
      <c r="G63" s="100"/>
      <c r="H63" s="75"/>
      <c r="I63" s="75"/>
      <c r="J63" s="76"/>
      <c r="K63" s="76"/>
      <c r="L63" s="101"/>
      <c r="M63" s="76"/>
      <c r="N63" s="76"/>
      <c r="O63" s="76"/>
    </row>
    <row r="64" spans="1:15" ht="25.5">
      <c r="A64" s="115" t="s">
        <v>134</v>
      </c>
      <c r="B64" s="120" t="s">
        <v>135</v>
      </c>
      <c r="C64" s="1" t="s">
        <v>65</v>
      </c>
      <c r="D64" s="97">
        <v>7.36</v>
      </c>
      <c r="E64" s="75"/>
      <c r="F64" s="75"/>
      <c r="G64" s="100"/>
      <c r="H64" s="75"/>
      <c r="I64" s="75"/>
      <c r="J64" s="76"/>
      <c r="K64" s="76"/>
      <c r="L64" s="101"/>
      <c r="M64" s="76"/>
      <c r="N64" s="76"/>
      <c r="O64" s="76"/>
    </row>
    <row r="65" spans="1:15" ht="12.75">
      <c r="A65" s="115" t="s">
        <v>136</v>
      </c>
      <c r="B65" s="120" t="s">
        <v>137</v>
      </c>
      <c r="C65" s="1" t="s">
        <v>48</v>
      </c>
      <c r="D65" s="97">
        <v>174.35</v>
      </c>
      <c r="E65" s="75"/>
      <c r="F65" s="75"/>
      <c r="G65" s="100"/>
      <c r="H65" s="75"/>
      <c r="I65" s="75"/>
      <c r="J65" s="76"/>
      <c r="K65" s="76"/>
      <c r="L65" s="101"/>
      <c r="M65" s="76"/>
      <c r="N65" s="76"/>
      <c r="O65" s="76"/>
    </row>
    <row r="66" spans="1:15" ht="12.75">
      <c r="A66" s="115" t="s">
        <v>138</v>
      </c>
      <c r="B66" s="120" t="s">
        <v>139</v>
      </c>
      <c r="C66" s="1" t="s">
        <v>48</v>
      </c>
      <c r="D66" s="97">
        <v>179.45</v>
      </c>
      <c r="E66" s="75"/>
      <c r="F66" s="75"/>
      <c r="G66" s="100"/>
      <c r="H66" s="75"/>
      <c r="I66" s="75"/>
      <c r="J66" s="76"/>
      <c r="K66" s="76"/>
      <c r="L66" s="101"/>
      <c r="M66" s="76"/>
      <c r="N66" s="76"/>
      <c r="O66" s="76"/>
    </row>
    <row r="67" spans="1:15" ht="25.5">
      <c r="A67" s="115" t="s">
        <v>140</v>
      </c>
      <c r="B67" s="120" t="s">
        <v>141</v>
      </c>
      <c r="C67" s="1" t="s">
        <v>65</v>
      </c>
      <c r="D67" s="97">
        <v>218</v>
      </c>
      <c r="E67" s="75"/>
      <c r="F67" s="75"/>
      <c r="G67" s="100"/>
      <c r="H67" s="75"/>
      <c r="I67" s="75"/>
      <c r="J67" s="76"/>
      <c r="K67" s="76"/>
      <c r="L67" s="101"/>
      <c r="M67" s="76"/>
      <c r="N67" s="76"/>
      <c r="O67" s="76"/>
    </row>
    <row r="68" spans="1:15" ht="25.5">
      <c r="A68" s="115" t="s">
        <v>142</v>
      </c>
      <c r="B68" s="120" t="s">
        <v>143</v>
      </c>
      <c r="C68" s="1" t="s">
        <v>65</v>
      </c>
      <c r="D68" s="97">
        <v>218</v>
      </c>
      <c r="E68" s="75"/>
      <c r="F68" s="75"/>
      <c r="G68" s="100"/>
      <c r="H68" s="75"/>
      <c r="I68" s="75"/>
      <c r="J68" s="76"/>
      <c r="K68" s="76"/>
      <c r="L68" s="101"/>
      <c r="M68" s="76"/>
      <c r="N68" s="76"/>
      <c r="O68" s="76"/>
    </row>
    <row r="69" spans="1:15" ht="25.5">
      <c r="A69" s="115" t="s">
        <v>144</v>
      </c>
      <c r="B69" s="120" t="s">
        <v>145</v>
      </c>
      <c r="C69" s="1" t="s">
        <v>45</v>
      </c>
      <c r="D69" s="97">
        <v>3</v>
      </c>
      <c r="E69" s="75"/>
      <c r="F69" s="75"/>
      <c r="G69" s="100"/>
      <c r="H69" s="75"/>
      <c r="I69" s="75"/>
      <c r="J69" s="76"/>
      <c r="K69" s="76"/>
      <c r="L69" s="101"/>
      <c r="M69" s="76"/>
      <c r="N69" s="76"/>
      <c r="O69" s="76"/>
    </row>
    <row r="70" spans="1:15" ht="12.75">
      <c r="A70" s="121">
        <v>6</v>
      </c>
      <c r="B70" s="122" t="s">
        <v>146</v>
      </c>
      <c r="C70" s="1"/>
      <c r="D70" s="97"/>
      <c r="E70" s="75"/>
      <c r="F70" s="75"/>
      <c r="G70" s="100"/>
      <c r="H70" s="75"/>
      <c r="I70" s="75"/>
      <c r="J70" s="76"/>
      <c r="K70" s="76"/>
      <c r="L70" s="101"/>
      <c r="M70" s="76"/>
      <c r="N70" s="76"/>
      <c r="O70" s="76"/>
    </row>
    <row r="71" spans="1:15" ht="25.5">
      <c r="A71" s="115" t="s">
        <v>147</v>
      </c>
      <c r="B71" s="120" t="s">
        <v>148</v>
      </c>
      <c r="C71" s="1" t="s">
        <v>45</v>
      </c>
      <c r="D71" s="97">
        <v>386</v>
      </c>
      <c r="E71" s="75"/>
      <c r="F71" s="75"/>
      <c r="G71" s="100"/>
      <c r="H71" s="75"/>
      <c r="I71" s="75"/>
      <c r="J71" s="76"/>
      <c r="K71" s="76"/>
      <c r="L71" s="101"/>
      <c r="M71" s="76"/>
      <c r="N71" s="76"/>
      <c r="O71" s="76"/>
    </row>
    <row r="72" spans="1:15" ht="114.75">
      <c r="A72" s="115" t="s">
        <v>149</v>
      </c>
      <c r="B72" s="123" t="s">
        <v>264</v>
      </c>
      <c r="C72" s="1" t="s">
        <v>65</v>
      </c>
      <c r="D72" s="97">
        <v>739.56</v>
      </c>
      <c r="E72" s="75"/>
      <c r="F72" s="75"/>
      <c r="G72" s="100"/>
      <c r="H72" s="75"/>
      <c r="I72" s="75"/>
      <c r="J72" s="76"/>
      <c r="K72" s="76"/>
      <c r="L72" s="101"/>
      <c r="M72" s="76"/>
      <c r="N72" s="76"/>
      <c r="O72" s="76"/>
    </row>
    <row r="73" spans="1:15" ht="102">
      <c r="A73" s="115" t="s">
        <v>150</v>
      </c>
      <c r="B73" s="123" t="s">
        <v>265</v>
      </c>
      <c r="C73" s="1" t="s">
        <v>65</v>
      </c>
      <c r="D73" s="97">
        <f>D72</f>
        <v>739.56</v>
      </c>
      <c r="E73" s="75"/>
      <c r="F73" s="75"/>
      <c r="G73" s="100"/>
      <c r="H73" s="75"/>
      <c r="I73" s="75"/>
      <c r="J73" s="76"/>
      <c r="K73" s="76"/>
      <c r="L73" s="101"/>
      <c r="M73" s="76"/>
      <c r="N73" s="76"/>
      <c r="O73" s="76"/>
    </row>
    <row r="74" spans="1:15" ht="38.25">
      <c r="A74" s="115" t="s">
        <v>151</v>
      </c>
      <c r="B74" s="123" t="s">
        <v>250</v>
      </c>
      <c r="C74" s="1" t="s">
        <v>65</v>
      </c>
      <c r="D74" s="97">
        <f>D72</f>
        <v>739.56</v>
      </c>
      <c r="E74" s="75"/>
      <c r="F74" s="75"/>
      <c r="G74" s="100"/>
      <c r="H74" s="75"/>
      <c r="I74" s="75"/>
      <c r="J74" s="76"/>
      <c r="K74" s="76"/>
      <c r="L74" s="101"/>
      <c r="M74" s="76"/>
      <c r="N74" s="76"/>
      <c r="O74" s="76"/>
    </row>
    <row r="75" spans="1:15" ht="38.25">
      <c r="A75" s="115" t="s">
        <v>152</v>
      </c>
      <c r="B75" s="123" t="s">
        <v>249</v>
      </c>
      <c r="C75" s="1" t="s">
        <v>65</v>
      </c>
      <c r="D75" s="97">
        <f>D72</f>
        <v>739.56</v>
      </c>
      <c r="E75" s="75"/>
      <c r="F75" s="75"/>
      <c r="G75" s="100"/>
      <c r="H75" s="75"/>
      <c r="I75" s="75"/>
      <c r="J75" s="76"/>
      <c r="K75" s="76"/>
      <c r="L75" s="101"/>
      <c r="M75" s="76"/>
      <c r="N75" s="76"/>
      <c r="O75" s="76"/>
    </row>
    <row r="76" spans="1:15" ht="12.75">
      <c r="A76" s="115" t="s">
        <v>153</v>
      </c>
      <c r="B76" s="120" t="s">
        <v>154</v>
      </c>
      <c r="C76" s="1" t="s">
        <v>45</v>
      </c>
      <c r="D76" s="97">
        <v>10</v>
      </c>
      <c r="E76" s="75"/>
      <c r="F76" s="75"/>
      <c r="G76" s="100"/>
      <c r="H76" s="75"/>
      <c r="I76" s="75"/>
      <c r="J76" s="76"/>
      <c r="K76" s="76"/>
      <c r="L76" s="101"/>
      <c r="M76" s="76"/>
      <c r="N76" s="76"/>
      <c r="O76" s="76"/>
    </row>
    <row r="77" spans="1:15" ht="12.75">
      <c r="A77" s="115" t="s">
        <v>155</v>
      </c>
      <c r="B77" s="120" t="s">
        <v>156</v>
      </c>
      <c r="C77" s="1" t="s">
        <v>48</v>
      </c>
      <c r="D77" s="97">
        <v>42.86</v>
      </c>
      <c r="E77" s="75"/>
      <c r="F77" s="75"/>
      <c r="G77" s="100"/>
      <c r="H77" s="75"/>
      <c r="I77" s="75"/>
      <c r="J77" s="76"/>
      <c r="K77" s="76"/>
      <c r="L77" s="101"/>
      <c r="M77" s="76"/>
      <c r="N77" s="76"/>
      <c r="O77" s="76"/>
    </row>
    <row r="78" spans="1:15" ht="12.75">
      <c r="A78" s="115" t="s">
        <v>157</v>
      </c>
      <c r="B78" s="123" t="s">
        <v>158</v>
      </c>
      <c r="C78" s="1" t="s">
        <v>48</v>
      </c>
      <c r="D78" s="97">
        <v>95.72</v>
      </c>
      <c r="E78" s="75"/>
      <c r="F78" s="75"/>
      <c r="G78" s="100"/>
      <c r="H78" s="75"/>
      <c r="I78" s="75"/>
      <c r="J78" s="76"/>
      <c r="K78" s="76"/>
      <c r="L78" s="101"/>
      <c r="M78" s="76"/>
      <c r="N78" s="76"/>
      <c r="O78" s="76"/>
    </row>
    <row r="79" spans="1:15" ht="12.75">
      <c r="A79" s="115" t="s">
        <v>159</v>
      </c>
      <c r="B79" s="123" t="s">
        <v>160</v>
      </c>
      <c r="C79" s="1" t="s">
        <v>48</v>
      </c>
      <c r="D79" s="97">
        <v>46.8</v>
      </c>
      <c r="E79" s="75"/>
      <c r="F79" s="75"/>
      <c r="G79" s="100"/>
      <c r="H79" s="75"/>
      <c r="I79" s="75"/>
      <c r="J79" s="76"/>
      <c r="K79" s="76"/>
      <c r="L79" s="101"/>
      <c r="M79" s="76"/>
      <c r="N79" s="76"/>
      <c r="O79" s="76"/>
    </row>
    <row r="80" spans="1:15" ht="12.75">
      <c r="A80" s="115" t="s">
        <v>161</v>
      </c>
      <c r="B80" s="120" t="s">
        <v>162</v>
      </c>
      <c r="C80" s="1" t="s">
        <v>48</v>
      </c>
      <c r="D80" s="97">
        <v>95.72</v>
      </c>
      <c r="E80" s="75"/>
      <c r="F80" s="75"/>
      <c r="G80" s="100"/>
      <c r="H80" s="75"/>
      <c r="I80" s="75"/>
      <c r="J80" s="76"/>
      <c r="K80" s="76"/>
      <c r="L80" s="101"/>
      <c r="M80" s="76"/>
      <c r="N80" s="76"/>
      <c r="O80" s="76"/>
    </row>
    <row r="81" spans="1:15" ht="12.75">
      <c r="A81" s="115" t="s">
        <v>163</v>
      </c>
      <c r="B81" s="120" t="s">
        <v>164</v>
      </c>
      <c r="C81" s="1" t="s">
        <v>45</v>
      </c>
      <c r="D81" s="97">
        <v>8</v>
      </c>
      <c r="E81" s="75"/>
      <c r="F81" s="75"/>
      <c r="G81" s="100"/>
      <c r="H81" s="75"/>
      <c r="I81" s="75"/>
      <c r="J81" s="76"/>
      <c r="K81" s="76"/>
      <c r="L81" s="101"/>
      <c r="M81" s="76"/>
      <c r="N81" s="76"/>
      <c r="O81" s="76"/>
    </row>
    <row r="82" spans="1:15" ht="12.75">
      <c r="A82" s="115" t="s">
        <v>165</v>
      </c>
      <c r="B82" s="120" t="s">
        <v>166</v>
      </c>
      <c r="C82" s="1" t="s">
        <v>48</v>
      </c>
      <c r="D82" s="97">
        <v>54.8</v>
      </c>
      <c r="E82" s="75"/>
      <c r="F82" s="75"/>
      <c r="G82" s="100"/>
      <c r="H82" s="75"/>
      <c r="I82" s="75"/>
      <c r="J82" s="76"/>
      <c r="K82" s="76"/>
      <c r="L82" s="101"/>
      <c r="M82" s="76"/>
      <c r="N82" s="76"/>
      <c r="O82" s="76"/>
    </row>
    <row r="83" spans="1:15" ht="12.75">
      <c r="A83" s="115" t="s">
        <v>167</v>
      </c>
      <c r="B83" s="120" t="s">
        <v>168</v>
      </c>
      <c r="C83" s="1" t="s">
        <v>45</v>
      </c>
      <c r="D83" s="97">
        <v>8</v>
      </c>
      <c r="E83" s="75"/>
      <c r="F83" s="75"/>
      <c r="G83" s="100"/>
      <c r="H83" s="75"/>
      <c r="I83" s="75"/>
      <c r="J83" s="76"/>
      <c r="K83" s="76"/>
      <c r="L83" s="101"/>
      <c r="M83" s="76"/>
      <c r="N83" s="76"/>
      <c r="O83" s="76"/>
    </row>
    <row r="84" spans="1:15" ht="12.75">
      <c r="A84" s="115" t="s">
        <v>169</v>
      </c>
      <c r="B84" s="120" t="s">
        <v>170</v>
      </c>
      <c r="C84" s="1" t="s">
        <v>68</v>
      </c>
      <c r="D84" s="97">
        <v>1.5</v>
      </c>
      <c r="E84" s="75"/>
      <c r="F84" s="75"/>
      <c r="G84" s="100"/>
      <c r="H84" s="75"/>
      <c r="I84" s="75"/>
      <c r="J84" s="76"/>
      <c r="K84" s="76"/>
      <c r="L84" s="101"/>
      <c r="M84" s="76"/>
      <c r="N84" s="76"/>
      <c r="O84" s="76"/>
    </row>
    <row r="85" spans="1:15" ht="12.75">
      <c r="A85" s="115" t="s">
        <v>171</v>
      </c>
      <c r="B85" s="120" t="s">
        <v>172</v>
      </c>
      <c r="C85" s="1" t="s">
        <v>48</v>
      </c>
      <c r="D85" s="97">
        <v>15.26</v>
      </c>
      <c r="E85" s="75"/>
      <c r="F85" s="75"/>
      <c r="G85" s="100"/>
      <c r="H85" s="75"/>
      <c r="I85" s="75"/>
      <c r="J85" s="76"/>
      <c r="K85" s="76"/>
      <c r="L85" s="101"/>
      <c r="M85" s="76"/>
      <c r="N85" s="76"/>
      <c r="O85" s="76"/>
    </row>
    <row r="86" spans="1:15" ht="25.5">
      <c r="A86" s="115" t="s">
        <v>173</v>
      </c>
      <c r="B86" s="120" t="s">
        <v>174</v>
      </c>
      <c r="C86" s="1" t="s">
        <v>45</v>
      </c>
      <c r="D86" s="97">
        <v>3</v>
      </c>
      <c r="E86" s="75"/>
      <c r="F86" s="75"/>
      <c r="G86" s="100"/>
      <c r="H86" s="75"/>
      <c r="I86" s="75"/>
      <c r="J86" s="76"/>
      <c r="K86" s="76"/>
      <c r="L86" s="101"/>
      <c r="M86" s="76"/>
      <c r="N86" s="76"/>
      <c r="O86" s="76"/>
    </row>
    <row r="87" spans="1:15" ht="25.5">
      <c r="A87" s="115" t="s">
        <v>175</v>
      </c>
      <c r="B87" s="123" t="s">
        <v>253</v>
      </c>
      <c r="C87" s="1" t="s">
        <v>65</v>
      </c>
      <c r="D87" s="97">
        <v>6</v>
      </c>
      <c r="E87" s="75"/>
      <c r="F87" s="75"/>
      <c r="G87" s="100"/>
      <c r="H87" s="75"/>
      <c r="I87" s="75"/>
      <c r="J87" s="76"/>
      <c r="K87" s="76"/>
      <c r="L87" s="101"/>
      <c r="M87" s="76"/>
      <c r="N87" s="76"/>
      <c r="O87" s="76"/>
    </row>
    <row r="88" spans="1:15" ht="12.75">
      <c r="A88" s="115" t="s">
        <v>176</v>
      </c>
      <c r="B88" s="120" t="s">
        <v>177</v>
      </c>
      <c r="C88" s="1" t="s">
        <v>65</v>
      </c>
      <c r="D88" s="97">
        <v>6</v>
      </c>
      <c r="E88" s="75"/>
      <c r="F88" s="75"/>
      <c r="G88" s="100"/>
      <c r="H88" s="75"/>
      <c r="I88" s="75"/>
      <c r="J88" s="76"/>
      <c r="K88" s="76"/>
      <c r="L88" s="101"/>
      <c r="M88" s="76"/>
      <c r="N88" s="76"/>
      <c r="O88" s="76"/>
    </row>
    <row r="89" spans="1:15" ht="25.5">
      <c r="A89" s="115" t="s">
        <v>178</v>
      </c>
      <c r="B89" s="120" t="s">
        <v>179</v>
      </c>
      <c r="C89" s="1" t="s">
        <v>65</v>
      </c>
      <c r="D89" s="97">
        <v>6</v>
      </c>
      <c r="E89" s="75"/>
      <c r="F89" s="75"/>
      <c r="G89" s="100"/>
      <c r="H89" s="75"/>
      <c r="I89" s="75"/>
      <c r="J89" s="76"/>
      <c r="K89" s="76"/>
      <c r="L89" s="101"/>
      <c r="M89" s="76"/>
      <c r="N89" s="76"/>
      <c r="O89" s="76"/>
    </row>
    <row r="90" spans="1:15" ht="25.5">
      <c r="A90" s="115" t="s">
        <v>180</v>
      </c>
      <c r="B90" s="120" t="s">
        <v>181</v>
      </c>
      <c r="C90" s="1" t="s">
        <v>65</v>
      </c>
      <c r="D90" s="97">
        <v>6</v>
      </c>
      <c r="E90" s="75"/>
      <c r="F90" s="75"/>
      <c r="G90" s="100"/>
      <c r="H90" s="75"/>
      <c r="I90" s="75"/>
      <c r="J90" s="76"/>
      <c r="K90" s="76"/>
      <c r="L90" s="101"/>
      <c r="M90" s="76"/>
      <c r="N90" s="76"/>
      <c r="O90" s="76"/>
    </row>
    <row r="91" spans="1:15" ht="12.75">
      <c r="A91" s="121">
        <v>7</v>
      </c>
      <c r="B91" s="122" t="s">
        <v>182</v>
      </c>
      <c r="C91" s="1"/>
      <c r="D91" s="97"/>
      <c r="E91" s="75"/>
      <c r="F91" s="75"/>
      <c r="G91" s="100"/>
      <c r="H91" s="75"/>
      <c r="I91" s="75"/>
      <c r="J91" s="76"/>
      <c r="K91" s="76"/>
      <c r="L91" s="101"/>
      <c r="M91" s="76"/>
      <c r="N91" s="76"/>
      <c r="O91" s="76"/>
    </row>
    <row r="92" spans="1:15" ht="25.5">
      <c r="A92" s="115" t="s">
        <v>183</v>
      </c>
      <c r="B92" s="120" t="s">
        <v>184</v>
      </c>
      <c r="C92" s="1" t="s">
        <v>65</v>
      </c>
      <c r="D92" s="97">
        <f>28.6+4.4</f>
        <v>33</v>
      </c>
      <c r="E92" s="75"/>
      <c r="F92" s="75"/>
      <c r="G92" s="100"/>
      <c r="H92" s="75"/>
      <c r="I92" s="75"/>
      <c r="J92" s="76"/>
      <c r="K92" s="76"/>
      <c r="L92" s="101"/>
      <c r="M92" s="76"/>
      <c r="N92" s="76"/>
      <c r="O92" s="76"/>
    </row>
    <row r="93" spans="1:15" ht="63.75">
      <c r="A93" s="115" t="s">
        <v>185</v>
      </c>
      <c r="B93" s="120" t="s">
        <v>251</v>
      </c>
      <c r="C93" s="1" t="s">
        <v>65</v>
      </c>
      <c r="D93" s="97">
        <f>28.6+4.4</f>
        <v>33</v>
      </c>
      <c r="E93" s="75"/>
      <c r="F93" s="75"/>
      <c r="G93" s="100"/>
      <c r="H93" s="75"/>
      <c r="I93" s="75"/>
      <c r="J93" s="76"/>
      <c r="K93" s="76"/>
      <c r="L93" s="101"/>
      <c r="M93" s="76"/>
      <c r="N93" s="76"/>
      <c r="O93" s="76"/>
    </row>
    <row r="94" spans="1:15" ht="25.5">
      <c r="A94" s="115" t="s">
        <v>186</v>
      </c>
      <c r="B94" s="123" t="s">
        <v>252</v>
      </c>
      <c r="C94" s="1" t="s">
        <v>65</v>
      </c>
      <c r="D94" s="97">
        <f>28.6+4.4</f>
        <v>33</v>
      </c>
      <c r="E94" s="75"/>
      <c r="F94" s="75"/>
      <c r="G94" s="100"/>
      <c r="H94" s="75"/>
      <c r="I94" s="75"/>
      <c r="J94" s="76"/>
      <c r="K94" s="76"/>
      <c r="L94" s="101"/>
      <c r="M94" s="76"/>
      <c r="N94" s="76"/>
      <c r="O94" s="76"/>
    </row>
    <row r="95" spans="1:15" ht="38.25">
      <c r="A95" s="115" t="s">
        <v>187</v>
      </c>
      <c r="B95" s="120" t="s">
        <v>256</v>
      </c>
      <c r="C95" s="1" t="s">
        <v>65</v>
      </c>
      <c r="D95" s="97">
        <f>28.6+4.4</f>
        <v>33</v>
      </c>
      <c r="E95" s="75"/>
      <c r="F95" s="75"/>
      <c r="G95" s="100"/>
      <c r="H95" s="75"/>
      <c r="I95" s="75"/>
      <c r="J95" s="76"/>
      <c r="K95" s="76"/>
      <c r="L95" s="101"/>
      <c r="M95" s="76"/>
      <c r="N95" s="76"/>
      <c r="O95" s="76"/>
    </row>
    <row r="96" spans="1:15" ht="12.75">
      <c r="A96" s="121">
        <v>8</v>
      </c>
      <c r="B96" s="122" t="s">
        <v>188</v>
      </c>
      <c r="C96" s="1"/>
      <c r="D96" s="97"/>
      <c r="E96" s="75"/>
      <c r="F96" s="75"/>
      <c r="G96" s="100"/>
      <c r="H96" s="75"/>
      <c r="I96" s="75"/>
      <c r="J96" s="76"/>
      <c r="K96" s="76"/>
      <c r="L96" s="101"/>
      <c r="M96" s="76"/>
      <c r="N96" s="76"/>
      <c r="O96" s="76"/>
    </row>
    <row r="97" spans="1:15" ht="12.75">
      <c r="A97" s="115" t="s">
        <v>189</v>
      </c>
      <c r="B97" s="120" t="s">
        <v>190</v>
      </c>
      <c r="C97" s="1" t="s">
        <v>68</v>
      </c>
      <c r="D97" s="97">
        <v>3.05</v>
      </c>
      <c r="E97" s="75"/>
      <c r="F97" s="75"/>
      <c r="G97" s="100"/>
      <c r="H97" s="75"/>
      <c r="I97" s="75"/>
      <c r="J97" s="76"/>
      <c r="K97" s="76"/>
      <c r="L97" s="101"/>
      <c r="M97" s="76"/>
      <c r="N97" s="76"/>
      <c r="O97" s="76"/>
    </row>
    <row r="98" spans="1:15" ht="25.5">
      <c r="A98" s="115" t="s">
        <v>191</v>
      </c>
      <c r="B98" s="120" t="s">
        <v>192</v>
      </c>
      <c r="C98" s="1" t="s">
        <v>68</v>
      </c>
      <c r="D98" s="97">
        <v>6.21</v>
      </c>
      <c r="E98" s="75"/>
      <c r="F98" s="75"/>
      <c r="G98" s="100"/>
      <c r="H98" s="75"/>
      <c r="I98" s="75"/>
      <c r="J98" s="76"/>
      <c r="K98" s="76"/>
      <c r="L98" s="101"/>
      <c r="M98" s="76"/>
      <c r="N98" s="76"/>
      <c r="O98" s="76"/>
    </row>
    <row r="99" spans="1:15" ht="25.5">
      <c r="A99" s="115" t="s">
        <v>193</v>
      </c>
      <c r="B99" s="120" t="s">
        <v>194</v>
      </c>
      <c r="C99" s="1" t="s">
        <v>65</v>
      </c>
      <c r="D99" s="97">
        <v>7.08</v>
      </c>
      <c r="E99" s="75"/>
      <c r="F99" s="75"/>
      <c r="G99" s="100"/>
      <c r="H99" s="75"/>
      <c r="I99" s="75"/>
      <c r="J99" s="76"/>
      <c r="K99" s="76"/>
      <c r="L99" s="101"/>
      <c r="M99" s="76"/>
      <c r="N99" s="76"/>
      <c r="O99" s="76"/>
    </row>
    <row r="100" spans="1:15" ht="12.75">
      <c r="A100" s="115" t="s">
        <v>195</v>
      </c>
      <c r="B100" s="120" t="s">
        <v>196</v>
      </c>
      <c r="C100" s="1" t="s">
        <v>65</v>
      </c>
      <c r="D100" s="97">
        <v>6</v>
      </c>
      <c r="E100" s="75"/>
      <c r="F100" s="75"/>
      <c r="G100" s="100"/>
      <c r="H100" s="75"/>
      <c r="I100" s="75"/>
      <c r="J100" s="76"/>
      <c r="K100" s="76"/>
      <c r="L100" s="101"/>
      <c r="M100" s="76"/>
      <c r="N100" s="76"/>
      <c r="O100" s="76"/>
    </row>
    <row r="101" spans="1:15" ht="12.75">
      <c r="A101" s="121">
        <v>9</v>
      </c>
      <c r="B101" s="122" t="s">
        <v>197</v>
      </c>
      <c r="C101" s="1"/>
      <c r="D101" s="97"/>
      <c r="E101" s="75"/>
      <c r="F101" s="75"/>
      <c r="G101" s="100"/>
      <c r="H101" s="75"/>
      <c r="I101" s="75"/>
      <c r="J101" s="76"/>
      <c r="K101" s="76"/>
      <c r="L101" s="101"/>
      <c r="M101" s="76"/>
      <c r="N101" s="76"/>
      <c r="O101" s="76"/>
    </row>
    <row r="102" spans="1:15" ht="25.5">
      <c r="A102" s="115" t="s">
        <v>198</v>
      </c>
      <c r="B102" s="120" t="s">
        <v>199</v>
      </c>
      <c r="C102" s="1" t="s">
        <v>45</v>
      </c>
      <c r="D102" s="97">
        <v>87</v>
      </c>
      <c r="E102" s="75"/>
      <c r="F102" s="75"/>
      <c r="G102" s="100"/>
      <c r="H102" s="75"/>
      <c r="I102" s="75"/>
      <c r="J102" s="76"/>
      <c r="K102" s="76"/>
      <c r="L102" s="101"/>
      <c r="M102" s="76"/>
      <c r="N102" s="76"/>
      <c r="O102" s="76"/>
    </row>
    <row r="103" spans="1:15" ht="25.5">
      <c r="A103" s="115" t="s">
        <v>200</v>
      </c>
      <c r="B103" s="120" t="s">
        <v>201</v>
      </c>
      <c r="C103" s="1" t="s">
        <v>45</v>
      </c>
      <c r="D103" s="97">
        <v>6</v>
      </c>
      <c r="E103" s="75"/>
      <c r="F103" s="75"/>
      <c r="G103" s="100"/>
      <c r="H103" s="75"/>
      <c r="I103" s="75"/>
      <c r="J103" s="76"/>
      <c r="K103" s="76"/>
      <c r="L103" s="101"/>
      <c r="M103" s="76"/>
      <c r="N103" s="76"/>
      <c r="O103" s="76"/>
    </row>
    <row r="104" spans="1:15" ht="51">
      <c r="A104" s="115" t="s">
        <v>202</v>
      </c>
      <c r="B104" s="120" t="s">
        <v>203</v>
      </c>
      <c r="C104" s="1" t="s">
        <v>45</v>
      </c>
      <c r="D104" s="97">
        <v>87</v>
      </c>
      <c r="E104" s="75"/>
      <c r="F104" s="75"/>
      <c r="G104" s="100"/>
      <c r="H104" s="75"/>
      <c r="I104" s="75"/>
      <c r="J104" s="76"/>
      <c r="K104" s="76"/>
      <c r="L104" s="101"/>
      <c r="M104" s="76"/>
      <c r="N104" s="76"/>
      <c r="O104" s="76"/>
    </row>
    <row r="105" spans="1:15" ht="63.75">
      <c r="A105" s="115" t="s">
        <v>204</v>
      </c>
      <c r="B105" s="120" t="s">
        <v>205</v>
      </c>
      <c r="C105" s="1" t="s">
        <v>45</v>
      </c>
      <c r="D105" s="97">
        <v>6</v>
      </c>
      <c r="E105" s="75"/>
      <c r="F105" s="75"/>
      <c r="G105" s="100"/>
      <c r="H105" s="75"/>
      <c r="I105" s="75"/>
      <c r="J105" s="76"/>
      <c r="K105" s="76"/>
      <c r="L105" s="101"/>
      <c r="M105" s="76"/>
      <c r="N105" s="76"/>
      <c r="O105" s="76"/>
    </row>
    <row r="106" spans="1:15" ht="51">
      <c r="A106" s="115" t="s">
        <v>206</v>
      </c>
      <c r="B106" s="120" t="s">
        <v>207</v>
      </c>
      <c r="C106" s="1" t="s">
        <v>208</v>
      </c>
      <c r="D106" s="97">
        <v>1</v>
      </c>
      <c r="E106" s="75"/>
      <c r="F106" s="75"/>
      <c r="G106" s="100"/>
      <c r="H106" s="75"/>
      <c r="I106" s="75"/>
      <c r="J106" s="76"/>
      <c r="K106" s="76"/>
      <c r="L106" s="101"/>
      <c r="M106" s="76"/>
      <c r="N106" s="76"/>
      <c r="O106" s="76"/>
    </row>
    <row r="107" spans="1:15" ht="12.75">
      <c r="A107" s="115" t="s">
        <v>206</v>
      </c>
      <c r="B107" s="120" t="s">
        <v>88</v>
      </c>
      <c r="C107" s="1" t="s">
        <v>68</v>
      </c>
      <c r="D107" s="97">
        <v>2</v>
      </c>
      <c r="E107" s="75"/>
      <c r="F107" s="75"/>
      <c r="G107" s="100"/>
      <c r="H107" s="75"/>
      <c r="I107" s="75"/>
      <c r="J107" s="76"/>
      <c r="K107" s="76"/>
      <c r="L107" s="101"/>
      <c r="M107" s="76"/>
      <c r="N107" s="76"/>
      <c r="O107" s="76"/>
    </row>
    <row r="108" spans="1:15" ht="12.75">
      <c r="A108" s="2"/>
      <c r="B108" s="4"/>
      <c r="C108" s="2"/>
      <c r="D108" s="97"/>
      <c r="E108" s="106"/>
      <c r="F108" s="52"/>
      <c r="G108" s="53"/>
      <c r="H108" s="52"/>
      <c r="I108" s="54"/>
      <c r="J108" s="55"/>
      <c r="K108" s="98"/>
      <c r="L108" s="56"/>
      <c r="M108" s="57"/>
      <c r="N108" s="57"/>
      <c r="O108" s="58"/>
    </row>
    <row r="109" spans="1:15" ht="12.75">
      <c r="A109" s="2"/>
      <c r="B109" s="83" t="s">
        <v>30</v>
      </c>
      <c r="C109" s="84"/>
      <c r="D109" s="85"/>
      <c r="E109" s="85"/>
      <c r="F109" s="86"/>
      <c r="G109" s="86"/>
      <c r="H109" s="86"/>
      <c r="I109" s="87"/>
      <c r="J109" s="87"/>
      <c r="K109" s="88"/>
      <c r="L109" s="89"/>
      <c r="M109" s="89"/>
      <c r="N109" s="89"/>
      <c r="O109" s="89"/>
    </row>
    <row r="110" spans="1:15" ht="12.75">
      <c r="A110" s="2"/>
      <c r="B110" s="14" t="s">
        <v>37</v>
      </c>
      <c r="C110" s="59"/>
      <c r="D110" s="60"/>
      <c r="E110" s="60"/>
      <c r="F110" s="61"/>
      <c r="G110" s="61"/>
      <c r="H110" s="61"/>
      <c r="I110" s="62"/>
      <c r="J110" s="55"/>
      <c r="K110" s="63"/>
      <c r="L110" s="64"/>
      <c r="M110" s="15"/>
      <c r="N110" s="15"/>
      <c r="O110" s="90"/>
    </row>
    <row r="111" spans="1:15" ht="12.75">
      <c r="A111" s="2"/>
      <c r="B111" s="91" t="s">
        <v>13</v>
      </c>
      <c r="C111" s="92"/>
      <c r="D111" s="93"/>
      <c r="E111" s="93"/>
      <c r="F111" s="94"/>
      <c r="G111" s="94"/>
      <c r="H111" s="94"/>
      <c r="I111" s="95"/>
      <c r="J111" s="95"/>
      <c r="K111" s="65"/>
      <c r="L111" s="66"/>
      <c r="M111" s="66"/>
      <c r="N111" s="66"/>
      <c r="O111" s="66"/>
    </row>
    <row r="112" spans="1:15" ht="12.75">
      <c r="A112" s="16"/>
      <c r="B112" s="16" t="s">
        <v>38</v>
      </c>
      <c r="C112" s="2"/>
      <c r="D112" s="69"/>
      <c r="E112" s="69"/>
      <c r="F112" s="70"/>
      <c r="G112" s="70"/>
      <c r="H112" s="70"/>
      <c r="I112" s="62"/>
      <c r="J112" s="55"/>
      <c r="K112" s="63"/>
      <c r="L112" s="62"/>
      <c r="M112" s="57"/>
      <c r="N112" s="57"/>
      <c r="O112" s="58"/>
    </row>
    <row r="113" spans="1:15" ht="12.75">
      <c r="A113" s="16"/>
      <c r="B113" s="16" t="s">
        <v>39</v>
      </c>
      <c r="C113" s="2"/>
      <c r="D113" s="69"/>
      <c r="E113" s="69"/>
      <c r="F113" s="70"/>
      <c r="G113" s="70"/>
      <c r="H113" s="70"/>
      <c r="I113" s="62"/>
      <c r="J113" s="55"/>
      <c r="K113" s="63"/>
      <c r="L113" s="62"/>
      <c r="M113" s="57"/>
      <c r="N113" s="57"/>
      <c r="O113" s="58"/>
    </row>
    <row r="114" spans="1:15" ht="12.75">
      <c r="A114" s="16"/>
      <c r="B114" s="16" t="s">
        <v>30</v>
      </c>
      <c r="C114" s="2"/>
      <c r="D114" s="69"/>
      <c r="E114" s="69"/>
      <c r="F114" s="70"/>
      <c r="G114" s="70"/>
      <c r="H114" s="70"/>
      <c r="I114" s="62"/>
      <c r="J114" s="55"/>
      <c r="K114" s="63"/>
      <c r="L114" s="62"/>
      <c r="M114" s="57"/>
      <c r="N114" s="57"/>
      <c r="O114" s="58"/>
    </row>
    <row r="115" spans="1:15" ht="12.75">
      <c r="A115" s="67"/>
      <c r="B115" s="68" t="s">
        <v>12</v>
      </c>
      <c r="C115" s="2"/>
      <c r="D115" s="69"/>
      <c r="E115" s="69"/>
      <c r="F115" s="70"/>
      <c r="G115" s="70"/>
      <c r="H115" s="70"/>
      <c r="I115" s="62"/>
      <c r="J115" s="55"/>
      <c r="K115" s="63"/>
      <c r="L115" s="62"/>
      <c r="M115" s="57"/>
      <c r="N115" s="57"/>
      <c r="O115" s="96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59"/>
      <c r="B118" s="14" t="s">
        <v>40</v>
      </c>
      <c r="C118" s="59"/>
      <c r="D118" s="60"/>
      <c r="E118" s="60"/>
      <c r="F118" s="61"/>
      <c r="G118" s="61"/>
      <c r="H118" s="61"/>
      <c r="I118" s="62"/>
      <c r="J118" s="55"/>
      <c r="K118" s="63"/>
      <c r="L118" s="62"/>
      <c r="M118" s="57"/>
      <c r="N118" s="57"/>
      <c r="O118" s="58"/>
    </row>
    <row r="119" spans="1:15" ht="12.75">
      <c r="A119" s="59"/>
      <c r="B119" s="14"/>
      <c r="C119" s="59"/>
      <c r="D119" s="60"/>
      <c r="E119" s="60"/>
      <c r="F119" s="61"/>
      <c r="G119" s="61"/>
      <c r="H119" s="61"/>
      <c r="I119" s="62"/>
      <c r="J119" s="55"/>
      <c r="K119" s="63"/>
      <c r="L119" s="62"/>
      <c r="M119" s="57"/>
      <c r="N119" s="57"/>
      <c r="O119" s="58"/>
    </row>
    <row r="120" spans="1:15" ht="12.75">
      <c r="A120" s="59"/>
      <c r="B120" s="17" t="s">
        <v>41</v>
      </c>
      <c r="C120" s="59"/>
      <c r="D120" s="60"/>
      <c r="E120" s="60"/>
      <c r="F120" s="61"/>
      <c r="G120" s="61"/>
      <c r="H120" s="61"/>
      <c r="I120" s="62"/>
      <c r="J120" s="55"/>
      <c r="K120" s="63"/>
      <c r="L120" s="62"/>
      <c r="M120" s="57"/>
      <c r="N120" s="57"/>
      <c r="O120" s="58"/>
    </row>
    <row r="121" spans="1:15" ht="12.75">
      <c r="A121" s="59"/>
      <c r="B121" s="71"/>
      <c r="C121" s="59"/>
      <c r="D121" s="60"/>
      <c r="E121" s="60"/>
      <c r="F121" s="61"/>
      <c r="G121" s="61"/>
      <c r="H121" s="61"/>
      <c r="I121" s="62"/>
      <c r="J121" s="55"/>
      <c r="K121" s="63"/>
      <c r="L121" s="62"/>
      <c r="M121" s="57"/>
      <c r="N121" s="57"/>
      <c r="O121" s="58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8"/>
      <c r="N122" s="18"/>
      <c r="O122" s="18"/>
    </row>
  </sheetData>
  <sheetProtection/>
  <mergeCells count="9">
    <mergeCell ref="M8:N8"/>
    <mergeCell ref="A6:O6"/>
    <mergeCell ref="A11:A12"/>
    <mergeCell ref="B11:B12"/>
    <mergeCell ref="C11:C12"/>
    <mergeCell ref="D11:D12"/>
    <mergeCell ref="E11:J11"/>
    <mergeCell ref="K11:O11"/>
    <mergeCell ref="A7:O7"/>
  </mergeCells>
  <printOptions/>
  <pageMargins left="0.3937007874015748" right="0.3937007874015748" top="0.7874015748031497" bottom="0.5905511811023623" header="0.3937007874015748" footer="0.3937007874015748"/>
  <pageSetup fitToHeight="100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="93" zoomScaleNormal="93" zoomScalePageLayoutView="0" workbookViewId="0" topLeftCell="A49">
      <selection activeCell="B15" sqref="B15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3" width="5.28125" style="0" customWidth="1"/>
    <col min="4" max="4" width="9.00390625" style="0" customWidth="1"/>
    <col min="5" max="15" width="8.8515625" style="0" customWidth="1"/>
  </cols>
  <sheetData>
    <row r="2" spans="1:13" ht="12.7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7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7" customFormat="1" ht="12.75">
      <c r="A4" s="7" t="s">
        <v>36</v>
      </c>
      <c r="N4" s="107"/>
      <c r="O4" s="107"/>
    </row>
    <row r="5" spans="1:15" ht="12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0.25">
      <c r="A6" s="135" t="s">
        <v>214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8">
      <c r="A7" s="143" t="s">
        <v>215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s="3" customFormat="1" ht="12.75">
      <c r="A8" s="7"/>
      <c r="B8" s="7"/>
      <c r="C8" s="9"/>
      <c r="D8" s="9"/>
      <c r="E8" s="9"/>
      <c r="F8" s="9"/>
      <c r="G8" s="9"/>
      <c r="H8" s="9"/>
      <c r="I8" s="9"/>
      <c r="J8" s="9"/>
      <c r="K8" s="12" t="s">
        <v>11</v>
      </c>
      <c r="M8" s="134"/>
      <c r="N8" s="134"/>
      <c r="O8" s="7" t="s">
        <v>1</v>
      </c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108" t="s">
        <v>32</v>
      </c>
      <c r="L10" s="5"/>
      <c r="M10" s="109"/>
      <c r="N10" s="109"/>
      <c r="O10" s="109"/>
    </row>
    <row r="11" spans="1:15" ht="12.75" customHeight="1">
      <c r="A11" s="146" t="s">
        <v>4</v>
      </c>
      <c r="B11" s="144" t="s">
        <v>216</v>
      </c>
      <c r="C11" s="148" t="s">
        <v>7</v>
      </c>
      <c r="D11" s="149" t="s">
        <v>0</v>
      </c>
      <c r="E11" s="150" t="s">
        <v>5</v>
      </c>
      <c r="F11" s="151"/>
      <c r="G11" s="151"/>
      <c r="H11" s="151"/>
      <c r="I11" s="151"/>
      <c r="J11" s="152"/>
      <c r="K11" s="150" t="s">
        <v>9</v>
      </c>
      <c r="L11" s="151"/>
      <c r="M11" s="151"/>
      <c r="N11" s="151"/>
      <c r="O11" s="151"/>
    </row>
    <row r="12" spans="1:15" ht="65.25" customHeight="1">
      <c r="A12" s="147"/>
      <c r="B12" s="145"/>
      <c r="C12" s="148"/>
      <c r="D12" s="149"/>
      <c r="E12" s="112" t="s">
        <v>6</v>
      </c>
      <c r="F12" s="110" t="s">
        <v>14</v>
      </c>
      <c r="G12" s="110" t="s">
        <v>28</v>
      </c>
      <c r="H12" s="110" t="s">
        <v>16</v>
      </c>
      <c r="I12" s="110" t="s">
        <v>8</v>
      </c>
      <c r="J12" s="111" t="s">
        <v>27</v>
      </c>
      <c r="K12" s="112" t="s">
        <v>10</v>
      </c>
      <c r="L12" s="110" t="s">
        <v>15</v>
      </c>
      <c r="M12" s="110" t="s">
        <v>16</v>
      </c>
      <c r="N12" s="110" t="s">
        <v>8</v>
      </c>
      <c r="O12" s="110" t="s">
        <v>29</v>
      </c>
    </row>
    <row r="13" spans="1:15" ht="13.5" thickBot="1">
      <c r="A13" s="113">
        <v>1</v>
      </c>
      <c r="B13" s="113">
        <v>2</v>
      </c>
      <c r="C13" s="113">
        <v>3</v>
      </c>
      <c r="D13" s="113">
        <v>4</v>
      </c>
      <c r="E13" s="113">
        <v>5</v>
      </c>
      <c r="F13" s="113">
        <v>6</v>
      </c>
      <c r="G13" s="113">
        <v>7</v>
      </c>
      <c r="H13" s="113">
        <v>8</v>
      </c>
      <c r="I13" s="113">
        <v>9</v>
      </c>
      <c r="J13" s="113">
        <v>10</v>
      </c>
      <c r="K13" s="113">
        <v>11</v>
      </c>
      <c r="L13" s="113">
        <v>12</v>
      </c>
      <c r="M13" s="113">
        <v>13</v>
      </c>
      <c r="N13" s="113">
        <v>14</v>
      </c>
      <c r="O13" s="113">
        <v>15</v>
      </c>
    </row>
    <row r="14" spans="1:15" ht="12.75">
      <c r="A14" s="114">
        <v>1</v>
      </c>
      <c r="B14" s="125" t="s">
        <v>213</v>
      </c>
      <c r="C14" s="74"/>
      <c r="D14" s="99"/>
      <c r="E14" s="75"/>
      <c r="F14" s="75"/>
      <c r="G14" s="100"/>
      <c r="H14" s="75"/>
      <c r="I14" s="75"/>
      <c r="J14" s="76"/>
      <c r="K14" s="76"/>
      <c r="L14" s="101"/>
      <c r="M14" s="76"/>
      <c r="N14" s="76"/>
      <c r="O14" s="76"/>
    </row>
    <row r="15" spans="1:15" ht="63.75" customHeight="1">
      <c r="A15" s="126" t="s">
        <v>43</v>
      </c>
      <c r="B15" s="120" t="s">
        <v>266</v>
      </c>
      <c r="C15" s="1" t="s">
        <v>208</v>
      </c>
      <c r="D15" s="97">
        <v>1</v>
      </c>
      <c r="E15" s="106"/>
      <c r="F15" s="52"/>
      <c r="G15" s="53"/>
      <c r="H15" s="52"/>
      <c r="I15" s="54"/>
      <c r="J15" s="55"/>
      <c r="K15" s="98"/>
      <c r="L15" s="56"/>
      <c r="M15" s="57"/>
      <c r="N15" s="57"/>
      <c r="O15" s="58"/>
    </row>
    <row r="16" spans="1:15" ht="12.75">
      <c r="A16" s="126" t="s">
        <v>46</v>
      </c>
      <c r="B16" s="120" t="s">
        <v>224</v>
      </c>
      <c r="C16" s="1" t="s">
        <v>48</v>
      </c>
      <c r="D16" s="97">
        <v>62</v>
      </c>
      <c r="E16" s="106"/>
      <c r="F16" s="52"/>
      <c r="G16" s="53"/>
      <c r="H16" s="52"/>
      <c r="I16" s="54"/>
      <c r="J16" s="55"/>
      <c r="K16" s="98"/>
      <c r="L16" s="56"/>
      <c r="M16" s="57"/>
      <c r="N16" s="57"/>
      <c r="O16" s="58"/>
    </row>
    <row r="17" spans="1:15" ht="12.75">
      <c r="A17" s="126" t="s">
        <v>49</v>
      </c>
      <c r="B17" s="120" t="s">
        <v>225</v>
      </c>
      <c r="C17" s="1" t="s">
        <v>48</v>
      </c>
      <c r="D17" s="97">
        <v>60</v>
      </c>
      <c r="E17" s="106"/>
      <c r="F17" s="52"/>
      <c r="G17" s="53"/>
      <c r="H17" s="52"/>
      <c r="I17" s="54"/>
      <c r="J17" s="55"/>
      <c r="K17" s="98"/>
      <c r="L17" s="56"/>
      <c r="M17" s="57"/>
      <c r="N17" s="57"/>
      <c r="O17" s="58"/>
    </row>
    <row r="18" spans="1:15" ht="12.75">
      <c r="A18" s="126" t="s">
        <v>51</v>
      </c>
      <c r="B18" s="120" t="s">
        <v>226</v>
      </c>
      <c r="C18" s="1" t="s">
        <v>48</v>
      </c>
      <c r="D18" s="97">
        <v>4</v>
      </c>
      <c r="E18" s="106"/>
      <c r="F18" s="52"/>
      <c r="G18" s="53"/>
      <c r="H18" s="52"/>
      <c r="I18" s="54"/>
      <c r="J18" s="55"/>
      <c r="K18" s="98"/>
      <c r="L18" s="56"/>
      <c r="M18" s="57"/>
      <c r="N18" s="57"/>
      <c r="O18" s="58"/>
    </row>
    <row r="19" spans="1:15" ht="12.75">
      <c r="A19" s="126" t="s">
        <v>53</v>
      </c>
      <c r="B19" s="120" t="s">
        <v>227</v>
      </c>
      <c r="C19" s="1" t="s">
        <v>48</v>
      </c>
      <c r="D19" s="97">
        <v>6</v>
      </c>
      <c r="E19" s="106"/>
      <c r="F19" s="52"/>
      <c r="G19" s="53"/>
      <c r="H19" s="52"/>
      <c r="I19" s="54"/>
      <c r="J19" s="55"/>
      <c r="K19" s="98"/>
      <c r="L19" s="56"/>
      <c r="M19" s="57"/>
      <c r="N19" s="57"/>
      <c r="O19" s="58"/>
    </row>
    <row r="20" spans="1:15" ht="12.75">
      <c r="A20" s="126" t="s">
        <v>55</v>
      </c>
      <c r="B20" s="120" t="s">
        <v>228</v>
      </c>
      <c r="C20" s="1" t="s">
        <v>45</v>
      </c>
      <c r="D20" s="97">
        <v>36</v>
      </c>
      <c r="E20" s="106"/>
      <c r="F20" s="52"/>
      <c r="G20" s="53"/>
      <c r="H20" s="52"/>
      <c r="I20" s="54"/>
      <c r="J20" s="55"/>
      <c r="K20" s="98"/>
      <c r="L20" s="56"/>
      <c r="M20" s="57"/>
      <c r="N20" s="57"/>
      <c r="O20" s="58"/>
    </row>
    <row r="21" spans="1:15" ht="12.75">
      <c r="A21" s="126" t="s">
        <v>57</v>
      </c>
      <c r="B21" s="120" t="s">
        <v>229</v>
      </c>
      <c r="C21" s="1" t="s">
        <v>45</v>
      </c>
      <c r="D21" s="97">
        <v>36</v>
      </c>
      <c r="E21" s="106"/>
      <c r="F21" s="52"/>
      <c r="G21" s="53"/>
      <c r="H21" s="52"/>
      <c r="I21" s="54"/>
      <c r="J21" s="55"/>
      <c r="K21" s="98"/>
      <c r="L21" s="56"/>
      <c r="M21" s="57"/>
      <c r="N21" s="57"/>
      <c r="O21" s="58"/>
    </row>
    <row r="22" spans="1:15" ht="12.75">
      <c r="A22" s="126" t="s">
        <v>60</v>
      </c>
      <c r="B22" s="120" t="s">
        <v>230</v>
      </c>
      <c r="C22" s="1" t="s">
        <v>45</v>
      </c>
      <c r="D22" s="97">
        <v>3</v>
      </c>
      <c r="E22" s="106"/>
      <c r="F22" s="52"/>
      <c r="G22" s="53"/>
      <c r="H22" s="52"/>
      <c r="I22" s="54"/>
      <c r="J22" s="55"/>
      <c r="K22" s="98"/>
      <c r="L22" s="56"/>
      <c r="M22" s="57"/>
      <c r="N22" s="57"/>
      <c r="O22" s="58"/>
    </row>
    <row r="23" spans="1:15" ht="25.5">
      <c r="A23" s="126" t="s">
        <v>217</v>
      </c>
      <c r="B23" s="120" t="s">
        <v>231</v>
      </c>
      <c r="C23" s="1" t="s">
        <v>45</v>
      </c>
      <c r="D23" s="97">
        <v>1</v>
      </c>
      <c r="E23" s="106"/>
      <c r="F23" s="52"/>
      <c r="G23" s="53"/>
      <c r="H23" s="52"/>
      <c r="I23" s="54"/>
      <c r="J23" s="55"/>
      <c r="K23" s="98"/>
      <c r="L23" s="56"/>
      <c r="M23" s="57"/>
      <c r="N23" s="57"/>
      <c r="O23" s="58"/>
    </row>
    <row r="24" spans="1:15" ht="25.5">
      <c r="A24" s="126" t="s">
        <v>218</v>
      </c>
      <c r="B24" s="120" t="s">
        <v>232</v>
      </c>
      <c r="C24" s="1" t="s">
        <v>45</v>
      </c>
      <c r="D24" s="97">
        <v>1</v>
      </c>
      <c r="E24" s="106"/>
      <c r="F24" s="52"/>
      <c r="G24" s="53"/>
      <c r="H24" s="52"/>
      <c r="I24" s="54"/>
      <c r="J24" s="55"/>
      <c r="K24" s="98"/>
      <c r="L24" s="56"/>
      <c r="M24" s="57"/>
      <c r="N24" s="57"/>
      <c r="O24" s="58"/>
    </row>
    <row r="25" spans="1:15" ht="25.5">
      <c r="A25" s="126" t="s">
        <v>219</v>
      </c>
      <c r="B25" s="120" t="s">
        <v>233</v>
      </c>
      <c r="C25" s="1" t="s">
        <v>45</v>
      </c>
      <c r="D25" s="97">
        <v>1</v>
      </c>
      <c r="E25" s="106"/>
      <c r="F25" s="52"/>
      <c r="G25" s="53"/>
      <c r="H25" s="52"/>
      <c r="I25" s="54"/>
      <c r="J25" s="55"/>
      <c r="K25" s="98"/>
      <c r="L25" s="56"/>
      <c r="M25" s="57"/>
      <c r="N25" s="57"/>
      <c r="O25" s="58"/>
    </row>
    <row r="26" spans="1:15" ht="12.75">
      <c r="A26" s="126" t="s">
        <v>220</v>
      </c>
      <c r="B26" s="120" t="s">
        <v>234</v>
      </c>
      <c r="C26" s="1" t="s">
        <v>208</v>
      </c>
      <c r="D26" s="97">
        <v>3</v>
      </c>
      <c r="E26" s="106"/>
      <c r="F26" s="52"/>
      <c r="G26" s="53"/>
      <c r="H26" s="52"/>
      <c r="I26" s="54"/>
      <c r="J26" s="55"/>
      <c r="K26" s="98"/>
      <c r="L26" s="56"/>
      <c r="M26" s="57"/>
      <c r="N26" s="57"/>
      <c r="O26" s="58"/>
    </row>
    <row r="27" spans="1:15" ht="51">
      <c r="A27" s="126" t="s">
        <v>221</v>
      </c>
      <c r="B27" s="120" t="s">
        <v>260</v>
      </c>
      <c r="C27" s="1" t="s">
        <v>65</v>
      </c>
      <c r="D27" s="97">
        <v>8</v>
      </c>
      <c r="E27" s="106"/>
      <c r="F27" s="52"/>
      <c r="G27" s="53"/>
      <c r="H27" s="52"/>
      <c r="I27" s="54"/>
      <c r="J27" s="55"/>
      <c r="K27" s="98"/>
      <c r="L27" s="56"/>
      <c r="M27" s="57"/>
      <c r="N27" s="57"/>
      <c r="O27" s="58"/>
    </row>
    <row r="28" spans="1:15" ht="12.75">
      <c r="A28" s="126" t="s">
        <v>222</v>
      </c>
      <c r="B28" s="120" t="s">
        <v>235</v>
      </c>
      <c r="C28" s="1" t="s">
        <v>45</v>
      </c>
      <c r="D28" s="97">
        <v>1</v>
      </c>
      <c r="E28" s="106"/>
      <c r="F28" s="52"/>
      <c r="G28" s="53"/>
      <c r="H28" s="52"/>
      <c r="I28" s="54"/>
      <c r="J28" s="55"/>
      <c r="K28" s="98"/>
      <c r="L28" s="56"/>
      <c r="M28" s="57"/>
      <c r="N28" s="57"/>
      <c r="O28" s="58"/>
    </row>
    <row r="29" spans="1:15" ht="13.5" thickBot="1">
      <c r="A29" s="126" t="s">
        <v>223</v>
      </c>
      <c r="B29" s="120" t="s">
        <v>237</v>
      </c>
      <c r="C29" s="1" t="s">
        <v>45</v>
      </c>
      <c r="D29" s="97">
        <v>2</v>
      </c>
      <c r="E29" s="106"/>
      <c r="F29" s="52"/>
      <c r="G29" s="53"/>
      <c r="H29" s="52"/>
      <c r="I29" s="54"/>
      <c r="J29" s="55"/>
      <c r="K29" s="98"/>
      <c r="L29" s="56"/>
      <c r="M29" s="57"/>
      <c r="N29" s="57"/>
      <c r="O29" s="58"/>
    </row>
    <row r="30" spans="1:15" ht="12.75">
      <c r="A30" s="127">
        <v>2</v>
      </c>
      <c r="B30" s="125" t="s">
        <v>236</v>
      </c>
      <c r="C30" s="1"/>
      <c r="D30" s="97"/>
      <c r="E30" s="106"/>
      <c r="F30" s="52"/>
      <c r="G30" s="53"/>
      <c r="H30" s="52"/>
      <c r="I30" s="54"/>
      <c r="J30" s="55"/>
      <c r="K30" s="98"/>
      <c r="L30" s="56"/>
      <c r="M30" s="57"/>
      <c r="N30" s="57"/>
      <c r="O30" s="58"/>
    </row>
    <row r="31" spans="1:15" ht="12.75">
      <c r="A31" s="126" t="s">
        <v>63</v>
      </c>
      <c r="B31" s="120" t="s">
        <v>238</v>
      </c>
      <c r="C31" s="1" t="s">
        <v>48</v>
      </c>
      <c r="D31" s="97">
        <v>75</v>
      </c>
      <c r="E31" s="106"/>
      <c r="F31" s="52"/>
      <c r="G31" s="53"/>
      <c r="H31" s="52"/>
      <c r="I31" s="54"/>
      <c r="J31" s="55"/>
      <c r="K31" s="98"/>
      <c r="L31" s="56"/>
      <c r="M31" s="57"/>
      <c r="N31" s="57"/>
      <c r="O31" s="58"/>
    </row>
    <row r="32" spans="1:15" ht="12.75">
      <c r="A32" s="126" t="s">
        <v>66</v>
      </c>
      <c r="B32" s="120" t="s">
        <v>225</v>
      </c>
      <c r="C32" s="1" t="s">
        <v>48</v>
      </c>
      <c r="D32" s="97">
        <v>64</v>
      </c>
      <c r="E32" s="106"/>
      <c r="F32" s="52"/>
      <c r="G32" s="53"/>
      <c r="H32" s="52"/>
      <c r="I32" s="54"/>
      <c r="J32" s="55"/>
      <c r="K32" s="98"/>
      <c r="L32" s="56"/>
      <c r="M32" s="57"/>
      <c r="N32" s="57"/>
      <c r="O32" s="58"/>
    </row>
    <row r="33" spans="1:15" ht="12.75">
      <c r="A33" s="126" t="s">
        <v>69</v>
      </c>
      <c r="B33" s="120" t="s">
        <v>226</v>
      </c>
      <c r="C33" s="1" t="s">
        <v>48</v>
      </c>
      <c r="D33" s="97">
        <v>4</v>
      </c>
      <c r="E33" s="106"/>
      <c r="F33" s="52"/>
      <c r="G33" s="53"/>
      <c r="H33" s="52"/>
      <c r="I33" s="54"/>
      <c r="J33" s="55"/>
      <c r="K33" s="98"/>
      <c r="L33" s="56"/>
      <c r="M33" s="57"/>
      <c r="N33" s="57"/>
      <c r="O33" s="58"/>
    </row>
    <row r="34" spans="1:15" ht="12.75">
      <c r="A34" s="126" t="s">
        <v>71</v>
      </c>
      <c r="B34" s="120" t="s">
        <v>227</v>
      </c>
      <c r="C34" s="1" t="s">
        <v>48</v>
      </c>
      <c r="D34" s="97">
        <v>6</v>
      </c>
      <c r="E34" s="106"/>
      <c r="F34" s="52"/>
      <c r="G34" s="53"/>
      <c r="H34" s="52"/>
      <c r="I34" s="54"/>
      <c r="J34" s="55"/>
      <c r="K34" s="98"/>
      <c r="L34" s="56"/>
      <c r="M34" s="57"/>
      <c r="N34" s="57"/>
      <c r="O34" s="58"/>
    </row>
    <row r="35" spans="1:15" ht="12.75">
      <c r="A35" s="126" t="s">
        <v>73</v>
      </c>
      <c r="B35" s="120" t="s">
        <v>242</v>
      </c>
      <c r="C35" s="1" t="s">
        <v>45</v>
      </c>
      <c r="D35" s="97">
        <v>38</v>
      </c>
      <c r="E35" s="106"/>
      <c r="F35" s="52"/>
      <c r="G35" s="53"/>
      <c r="H35" s="52"/>
      <c r="I35" s="54"/>
      <c r="J35" s="55"/>
      <c r="K35" s="98"/>
      <c r="L35" s="56"/>
      <c r="M35" s="57"/>
      <c r="N35" s="57"/>
      <c r="O35" s="58"/>
    </row>
    <row r="36" spans="1:15" ht="12.75">
      <c r="A36" s="126" t="s">
        <v>75</v>
      </c>
      <c r="B36" s="120" t="s">
        <v>229</v>
      </c>
      <c r="C36" s="1" t="s">
        <v>45</v>
      </c>
      <c r="D36" s="97">
        <v>38</v>
      </c>
      <c r="E36" s="106"/>
      <c r="F36" s="52"/>
      <c r="G36" s="53"/>
      <c r="H36" s="52"/>
      <c r="I36" s="54"/>
      <c r="J36" s="55"/>
      <c r="K36" s="98"/>
      <c r="L36" s="56"/>
      <c r="M36" s="57"/>
      <c r="N36" s="57"/>
      <c r="O36" s="58"/>
    </row>
    <row r="37" spans="1:15" ht="12.75">
      <c r="A37" s="126" t="s">
        <v>77</v>
      </c>
      <c r="B37" s="120" t="s">
        <v>230</v>
      </c>
      <c r="C37" s="1" t="s">
        <v>45</v>
      </c>
      <c r="D37" s="97">
        <v>3</v>
      </c>
      <c r="E37" s="106"/>
      <c r="F37" s="52"/>
      <c r="G37" s="53"/>
      <c r="H37" s="52"/>
      <c r="I37" s="54"/>
      <c r="J37" s="55"/>
      <c r="K37" s="98"/>
      <c r="L37" s="56"/>
      <c r="M37" s="57"/>
      <c r="N37" s="57"/>
      <c r="O37" s="58"/>
    </row>
    <row r="38" spans="1:15" ht="25.5">
      <c r="A38" s="126" t="s">
        <v>239</v>
      </c>
      <c r="B38" s="120" t="s">
        <v>231</v>
      </c>
      <c r="C38" s="1" t="s">
        <v>45</v>
      </c>
      <c r="D38" s="97">
        <v>1</v>
      </c>
      <c r="E38" s="106"/>
      <c r="F38" s="52"/>
      <c r="G38" s="53"/>
      <c r="H38" s="52"/>
      <c r="I38" s="54"/>
      <c r="J38" s="55"/>
      <c r="K38" s="98"/>
      <c r="L38" s="56"/>
      <c r="M38" s="57"/>
      <c r="N38" s="57"/>
      <c r="O38" s="58"/>
    </row>
    <row r="39" spans="1:15" ht="25.5">
      <c r="A39" s="126" t="s">
        <v>79</v>
      </c>
      <c r="B39" s="120" t="s">
        <v>232</v>
      </c>
      <c r="C39" s="1" t="s">
        <v>45</v>
      </c>
      <c r="D39" s="97">
        <v>1</v>
      </c>
      <c r="E39" s="106"/>
      <c r="F39" s="52"/>
      <c r="G39" s="53"/>
      <c r="H39" s="52"/>
      <c r="I39" s="54"/>
      <c r="J39" s="55"/>
      <c r="K39" s="98"/>
      <c r="L39" s="56"/>
      <c r="M39" s="57"/>
      <c r="N39" s="57"/>
      <c r="O39" s="58"/>
    </row>
    <row r="40" spans="1:15" ht="25.5">
      <c r="A40" s="126" t="s">
        <v>81</v>
      </c>
      <c r="B40" s="120" t="s">
        <v>233</v>
      </c>
      <c r="C40" s="1" t="s">
        <v>45</v>
      </c>
      <c r="D40" s="97">
        <v>1</v>
      </c>
      <c r="E40" s="106"/>
      <c r="F40" s="52"/>
      <c r="G40" s="53"/>
      <c r="H40" s="52"/>
      <c r="I40" s="54"/>
      <c r="J40" s="55"/>
      <c r="K40" s="98"/>
      <c r="L40" s="56"/>
      <c r="M40" s="57"/>
      <c r="N40" s="57"/>
      <c r="O40" s="58"/>
    </row>
    <row r="41" spans="1:15" ht="12.75">
      <c r="A41" s="126" t="s">
        <v>83</v>
      </c>
      <c r="B41" s="120" t="s">
        <v>234</v>
      </c>
      <c r="C41" s="1" t="s">
        <v>208</v>
      </c>
      <c r="D41" s="97">
        <v>3</v>
      </c>
      <c r="E41" s="106"/>
      <c r="F41" s="52"/>
      <c r="G41" s="53"/>
      <c r="H41" s="52"/>
      <c r="I41" s="54"/>
      <c r="J41" s="55"/>
      <c r="K41" s="98"/>
      <c r="L41" s="56"/>
      <c r="M41" s="57"/>
      <c r="N41" s="57"/>
      <c r="O41" s="58"/>
    </row>
    <row r="42" spans="1:15" ht="51">
      <c r="A42" s="126" t="s">
        <v>85</v>
      </c>
      <c r="B42" s="120" t="s">
        <v>261</v>
      </c>
      <c r="C42" s="1" t="s">
        <v>65</v>
      </c>
      <c r="D42" s="97">
        <v>8</v>
      </c>
      <c r="E42" s="106"/>
      <c r="F42" s="52"/>
      <c r="G42" s="53"/>
      <c r="H42" s="52"/>
      <c r="I42" s="54"/>
      <c r="J42" s="55"/>
      <c r="K42" s="98"/>
      <c r="L42" s="56"/>
      <c r="M42" s="57"/>
      <c r="N42" s="57"/>
      <c r="O42" s="58"/>
    </row>
    <row r="43" spans="1:15" ht="12.75">
      <c r="A43" s="126" t="s">
        <v>87</v>
      </c>
      <c r="B43" s="120" t="s">
        <v>243</v>
      </c>
      <c r="C43" s="1" t="s">
        <v>45</v>
      </c>
      <c r="D43" s="97">
        <v>1</v>
      </c>
      <c r="E43" s="106"/>
      <c r="F43" s="52"/>
      <c r="G43" s="53"/>
      <c r="H43" s="52"/>
      <c r="I43" s="54"/>
      <c r="J43" s="55"/>
      <c r="K43" s="98"/>
      <c r="L43" s="56"/>
      <c r="M43" s="57"/>
      <c r="N43" s="57"/>
      <c r="O43" s="58"/>
    </row>
    <row r="44" spans="1:15" ht="12.75">
      <c r="A44" s="126" t="s">
        <v>240</v>
      </c>
      <c r="B44" s="120" t="s">
        <v>237</v>
      </c>
      <c r="C44" s="1" t="s">
        <v>45</v>
      </c>
      <c r="D44" s="97">
        <v>2</v>
      </c>
      <c r="E44" s="106"/>
      <c r="F44" s="52"/>
      <c r="G44" s="53"/>
      <c r="H44" s="52"/>
      <c r="I44" s="54"/>
      <c r="J44" s="55"/>
      <c r="K44" s="98"/>
      <c r="L44" s="56"/>
      <c r="M44" s="57"/>
      <c r="N44" s="57"/>
      <c r="O44" s="58"/>
    </row>
    <row r="45" spans="1:15" ht="12.75">
      <c r="A45" s="126" t="s">
        <v>241</v>
      </c>
      <c r="B45" s="120" t="s">
        <v>244</v>
      </c>
      <c r="C45" s="1" t="s">
        <v>45</v>
      </c>
      <c r="D45" s="97">
        <v>22</v>
      </c>
      <c r="E45" s="106"/>
      <c r="F45" s="52"/>
      <c r="G45" s="53"/>
      <c r="H45" s="52"/>
      <c r="I45" s="54"/>
      <c r="J45" s="55"/>
      <c r="K45" s="98"/>
      <c r="L45" s="56"/>
      <c r="M45" s="57"/>
      <c r="N45" s="57"/>
      <c r="O45" s="58"/>
    </row>
    <row r="46" spans="1:15" ht="12.75">
      <c r="A46" s="2"/>
      <c r="B46" s="124"/>
      <c r="C46" s="2"/>
      <c r="D46" s="97"/>
      <c r="E46" s="106"/>
      <c r="F46" s="52"/>
      <c r="G46" s="53"/>
      <c r="H46" s="52"/>
      <c r="I46" s="54"/>
      <c r="J46" s="55"/>
      <c r="K46" s="98"/>
      <c r="L46" s="56"/>
      <c r="M46" s="57"/>
      <c r="N46" s="57"/>
      <c r="O46" s="58"/>
    </row>
    <row r="47" spans="1:15" ht="12.75">
      <c r="A47" s="2"/>
      <c r="B47" s="83" t="s">
        <v>13</v>
      </c>
      <c r="C47" s="84"/>
      <c r="D47" s="85"/>
      <c r="E47" s="85"/>
      <c r="F47" s="86"/>
      <c r="G47" s="86"/>
      <c r="H47" s="86"/>
      <c r="I47" s="87"/>
      <c r="J47" s="87"/>
      <c r="K47" s="88"/>
      <c r="L47" s="89"/>
      <c r="M47" s="89"/>
      <c r="N47" s="89"/>
      <c r="O47" s="89"/>
    </row>
    <row r="48" spans="1:15" ht="12.75">
      <c r="A48" s="2"/>
      <c r="B48" s="14" t="s">
        <v>37</v>
      </c>
      <c r="C48" s="59"/>
      <c r="D48" s="60"/>
      <c r="E48" s="60"/>
      <c r="F48" s="61"/>
      <c r="G48" s="61"/>
      <c r="H48" s="61"/>
      <c r="I48" s="62"/>
      <c r="J48" s="55"/>
      <c r="K48" s="63"/>
      <c r="L48" s="64"/>
      <c r="M48" s="15"/>
      <c r="N48" s="15"/>
      <c r="O48" s="90"/>
    </row>
    <row r="49" spans="1:15" ht="12.75">
      <c r="A49" s="2"/>
      <c r="B49" s="91" t="s">
        <v>13</v>
      </c>
      <c r="C49" s="92"/>
      <c r="D49" s="93"/>
      <c r="E49" s="93"/>
      <c r="F49" s="94"/>
      <c r="G49" s="94"/>
      <c r="H49" s="94"/>
      <c r="I49" s="95"/>
      <c r="J49" s="95"/>
      <c r="K49" s="65"/>
      <c r="L49" s="66"/>
      <c r="M49" s="66"/>
      <c r="N49" s="66"/>
      <c r="O49" s="66"/>
    </row>
    <row r="50" spans="1:15" ht="12.75">
      <c r="A50" s="16"/>
      <c r="B50" s="16" t="s">
        <v>38</v>
      </c>
      <c r="C50" s="2"/>
      <c r="D50" s="69"/>
      <c r="E50" s="69"/>
      <c r="F50" s="70"/>
      <c r="G50" s="70"/>
      <c r="H50" s="70"/>
      <c r="I50" s="62"/>
      <c r="J50" s="55"/>
      <c r="K50" s="63"/>
      <c r="L50" s="62"/>
      <c r="M50" s="57"/>
      <c r="N50" s="57"/>
      <c r="O50" s="58"/>
    </row>
    <row r="51" spans="1:15" ht="12.75">
      <c r="A51" s="16"/>
      <c r="B51" s="16" t="s">
        <v>39</v>
      </c>
      <c r="C51" s="2"/>
      <c r="D51" s="69"/>
      <c r="E51" s="69"/>
      <c r="F51" s="70"/>
      <c r="G51" s="70"/>
      <c r="H51" s="70"/>
      <c r="I51" s="62"/>
      <c r="J51" s="55"/>
      <c r="K51" s="63"/>
      <c r="L51" s="62"/>
      <c r="M51" s="57"/>
      <c r="N51" s="57"/>
      <c r="O51" s="58"/>
    </row>
    <row r="52" spans="1:15" ht="12.75">
      <c r="A52" s="16"/>
      <c r="B52" s="16" t="s">
        <v>30</v>
      </c>
      <c r="C52" s="2"/>
      <c r="D52" s="69"/>
      <c r="E52" s="69"/>
      <c r="F52" s="70"/>
      <c r="G52" s="70"/>
      <c r="H52" s="70"/>
      <c r="I52" s="62"/>
      <c r="J52" s="55"/>
      <c r="K52" s="63"/>
      <c r="L52" s="62"/>
      <c r="M52" s="57"/>
      <c r="N52" s="57"/>
      <c r="O52" s="58"/>
    </row>
    <row r="53" spans="1:15" ht="12.75">
      <c r="A53" s="67"/>
      <c r="B53" s="68" t="s">
        <v>12</v>
      </c>
      <c r="C53" s="2"/>
      <c r="D53" s="69"/>
      <c r="E53" s="69"/>
      <c r="F53" s="70"/>
      <c r="G53" s="70"/>
      <c r="H53" s="70"/>
      <c r="I53" s="62"/>
      <c r="J53" s="55"/>
      <c r="K53" s="63"/>
      <c r="L53" s="62"/>
      <c r="M53" s="57"/>
      <c r="N53" s="57"/>
      <c r="O53" s="96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59"/>
      <c r="B56" s="14" t="s">
        <v>40</v>
      </c>
      <c r="C56" s="59"/>
      <c r="D56" s="60"/>
      <c r="E56" s="60"/>
      <c r="F56" s="61"/>
      <c r="G56" s="61"/>
      <c r="H56" s="61"/>
      <c r="I56" s="62"/>
      <c r="J56" s="55"/>
      <c r="K56" s="63"/>
      <c r="L56" s="62"/>
      <c r="M56" s="57"/>
      <c r="N56" s="57"/>
      <c r="O56" s="58"/>
    </row>
    <row r="57" spans="1:15" ht="12.75">
      <c r="A57" s="59"/>
      <c r="B57" s="14"/>
      <c r="C57" s="59"/>
      <c r="D57" s="60"/>
      <c r="E57" s="60"/>
      <c r="F57" s="61"/>
      <c r="G57" s="61"/>
      <c r="H57" s="61"/>
      <c r="I57" s="62"/>
      <c r="J57" s="55"/>
      <c r="K57" s="63"/>
      <c r="L57" s="62"/>
      <c r="M57" s="57"/>
      <c r="N57" s="57"/>
      <c r="O57" s="58"/>
    </row>
    <row r="58" spans="1:15" ht="12.75">
      <c r="A58" s="59"/>
      <c r="B58" s="17" t="s">
        <v>41</v>
      </c>
      <c r="C58" s="59"/>
      <c r="D58" s="60"/>
      <c r="E58" s="60"/>
      <c r="F58" s="61"/>
      <c r="G58" s="61"/>
      <c r="H58" s="61"/>
      <c r="I58" s="62"/>
      <c r="J58" s="55"/>
      <c r="K58" s="63"/>
      <c r="L58" s="62"/>
      <c r="M58" s="57"/>
      <c r="N58" s="57"/>
      <c r="O58" s="58"/>
    </row>
    <row r="59" spans="1:15" ht="12.75">
      <c r="A59" s="59"/>
      <c r="B59" s="71"/>
      <c r="C59" s="59"/>
      <c r="D59" s="60"/>
      <c r="E59" s="60"/>
      <c r="F59" s="61"/>
      <c r="G59" s="61"/>
      <c r="H59" s="61"/>
      <c r="I59" s="62"/>
      <c r="J59" s="55"/>
      <c r="K59" s="63"/>
      <c r="L59" s="62"/>
      <c r="M59" s="57"/>
      <c r="N59" s="57"/>
      <c r="O59" s="58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8"/>
      <c r="N60" s="18"/>
      <c r="O60" s="18"/>
    </row>
  </sheetData>
  <sheetProtection/>
  <mergeCells count="9">
    <mergeCell ref="B11:B12"/>
    <mergeCell ref="M8:N8"/>
    <mergeCell ref="A6:O6"/>
    <mergeCell ref="A11:A12"/>
    <mergeCell ref="C11:C12"/>
    <mergeCell ref="D11:D12"/>
    <mergeCell ref="E11:J11"/>
    <mergeCell ref="K11:O11"/>
    <mergeCell ref="A7:O7"/>
  </mergeCells>
  <printOptions/>
  <pageMargins left="0.3937007874015748" right="0.3937007874015748" top="0.7874015748031497" bottom="0.5905511811023623" header="0.3937007874015748" footer="0.3937007874015748"/>
  <pageSetup fitToHeight="10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Helmuts</cp:lastModifiedBy>
  <cp:lastPrinted>2013-04-12T10:57:06Z</cp:lastPrinted>
  <dcterms:created xsi:type="dcterms:W3CDTF">1996-10-14T23:33:28Z</dcterms:created>
  <dcterms:modified xsi:type="dcterms:W3CDTF">2013-05-15T06:07:42Z</dcterms:modified>
  <cp:category/>
  <cp:version/>
  <cp:contentType/>
  <cp:contentStatus/>
</cp:coreProperties>
</file>