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65" activeTab="1"/>
  </bookViews>
  <sheets>
    <sheet name="skola" sheetId="1" r:id="rId1"/>
    <sheet name="PII" sheetId="2" r:id="rId2"/>
  </sheets>
  <definedNames/>
  <calcPr fullCalcOnLoad="1"/>
</workbook>
</file>

<file path=xl/sharedStrings.xml><?xml version="1.0" encoding="utf-8"?>
<sst xmlns="http://schemas.openxmlformats.org/spreadsheetml/2006/main" count="116" uniqueCount="85">
  <si>
    <t>Darba samaksa</t>
  </si>
  <si>
    <t>Komandējumi un dienesta braucieni</t>
  </si>
  <si>
    <t xml:space="preserve">PII "Saulīte" </t>
  </si>
  <si>
    <t>Rādītāji</t>
  </si>
  <si>
    <t>Ekonomiskās klasifikācijas kodi</t>
  </si>
  <si>
    <t>PII "Kastanītis"</t>
  </si>
  <si>
    <t xml:space="preserve">PII "Priedīte" </t>
  </si>
  <si>
    <t>Saimniecisko darbinieku amata vienību skaits</t>
  </si>
  <si>
    <t>Valsts obligātas sociālās apdrošināšanas iemaksas, sociāla rakstura pabalsti un kompensācijas</t>
  </si>
  <si>
    <t>Pakalpojumi</t>
  </si>
  <si>
    <t xml:space="preserve">Krājumi, materiāli, energoresursi, prece, biroja prece un inventārs, ko neuzskaita 5000 kodā </t>
  </si>
  <si>
    <t>Izdevumi uz vienu audzēkni starppašvaldību norēķiniem (mēnesī)</t>
  </si>
  <si>
    <t>Madonas pilsētas 1.vidusskola</t>
  </si>
  <si>
    <t>Madonas pilsētas 2.vidusskola</t>
  </si>
  <si>
    <t>Madonas Valsts ģimnāzija</t>
  </si>
  <si>
    <t>Madonas vakara un neklātienes vidusskola</t>
  </si>
  <si>
    <t>Kopā Madonas pilsētas iestādes</t>
  </si>
  <si>
    <t>Bērzaunes PII "Vārpiņa"</t>
  </si>
  <si>
    <t>Dzelzavas PII "Rūķis"</t>
  </si>
  <si>
    <t>Aronas PII  "Sprīdītis"</t>
  </si>
  <si>
    <t>Barkavas PII "Ābelīte"</t>
  </si>
  <si>
    <t>Liezēres pamatsk.</t>
  </si>
  <si>
    <t>Lazdonas pamatsk.</t>
  </si>
  <si>
    <t>Ļaudonas PII</t>
  </si>
  <si>
    <t>Praulienas PII "Pasaciņa"</t>
  </si>
  <si>
    <t>Ošupes pag.Degumnieku pamatsk.</t>
  </si>
  <si>
    <t>Mētrienas pamatsk.</t>
  </si>
  <si>
    <t>Mārcienas pamatsk.</t>
  </si>
  <si>
    <t>Sarkaņu pamatsk.</t>
  </si>
  <si>
    <t>Vestienas pamatsk.</t>
  </si>
  <si>
    <t>Pavisam</t>
  </si>
  <si>
    <t>Kalsnavas PII "Lācītis Pūks"</t>
  </si>
  <si>
    <t>Barkavas pamatsk.</t>
  </si>
  <si>
    <t>Bērzaunes pamatsk.</t>
  </si>
  <si>
    <t>Dzelzavas pamatsk.</t>
  </si>
  <si>
    <t>Kalsnavas pamatsk.</t>
  </si>
  <si>
    <t>Praulienas pamatsk.</t>
  </si>
  <si>
    <t>Aronas pag. Kusas pamatsk.</t>
  </si>
  <si>
    <t>Uzturēšanas izdevumi</t>
  </si>
  <si>
    <t>Madonas pilsētas iestādes kopā</t>
  </si>
  <si>
    <t>Kopā</t>
  </si>
  <si>
    <t xml:space="preserve">Kopā </t>
  </si>
  <si>
    <t>Andreja Eglīša Ļaudonas vidusskola</t>
  </si>
  <si>
    <t xml:space="preserve">Valsts obligātas sociālās apdrošināšanas iemaksas, sociāla rakstura pabalsti un kompensācijas </t>
  </si>
  <si>
    <t>Kapitālie izdevumi</t>
  </si>
  <si>
    <t>Nav iekļauts izdevumos norēķiniem</t>
  </si>
  <si>
    <t>Bērni vecāki par 5 gadiem skaits uz 01.01.2013.</t>
  </si>
  <si>
    <t>Bērni līdz 5 gadu vecumam skaits uz 01.01.2013.</t>
  </si>
  <si>
    <t>Kopējais bērnu skaits uz 01.01.2013.</t>
  </si>
  <si>
    <t>Izdevumi uz vienu bērnu starppašvaldību norēķiniem (mēnesī)</t>
  </si>
  <si>
    <t xml:space="preserve"> Uzturēšanas izdevumi    (bērni līdz 5gadu vecumam)</t>
  </si>
  <si>
    <t>Uzturēšanas izdevumi  (bērni vecāki par 5 gadiem )</t>
  </si>
  <si>
    <t>Izdevumi uz vienu bērnu, no 5 gadu vecuma,  starppašvaldību norēķiniem (mēnesī)</t>
  </si>
  <si>
    <t xml:space="preserve">Skolēnu skaits uz 01.01.2013. </t>
  </si>
  <si>
    <t>Grupu skaits  01.01.2013.</t>
  </si>
  <si>
    <t>Neiekļautie izdevumi kopā</t>
  </si>
  <si>
    <t>Mērķdotācija pamatizglītības, vispārējās izglītības pedagogu darba samaksai un interešu izglītībai , VSAOI  ( 8.mēnešiem)</t>
  </si>
  <si>
    <t>Mērķdotācija  bērnu no 5 gadu vecuma izglītošanā nodarbināto pedagogu darba samaksai un VSAOI  (8 mēnešiem)</t>
  </si>
  <si>
    <t>Ēdināšanas izdevumi (produkti)</t>
  </si>
  <si>
    <t>Kopā neiekļautie izdevumi</t>
  </si>
  <si>
    <t>Pavisam pirmskolas izdevumi</t>
  </si>
  <si>
    <t>Skolas kopējais budžets</t>
  </si>
  <si>
    <t xml:space="preserve">Skolēnu skaits uz 01.09.2013. </t>
  </si>
  <si>
    <t>Mērķdotācija pamatizglītības, vispārējās izglītības pedagogu darba samaksai un interešu izglītībai , VSAOI  ( 4.mēnešiem)</t>
  </si>
  <si>
    <t>Bērni līdz 5 gadu vecumam skaits uz 01.09.2013.</t>
  </si>
  <si>
    <t>Bērni vecāki par 5 gadiem skaits uz 01.09.2013.</t>
  </si>
  <si>
    <t>Kopējais bērnu skaits uz 01.09.2013.</t>
  </si>
  <si>
    <t>09.200. Pamata un vispārējās izglītības iestāžu izdevumi uz 01.09.2013. (LVL)</t>
  </si>
  <si>
    <t xml:space="preserve">        09.100. Pirmsskolas  izglītības iestāžu izdevumi uz 01.09.2013. (LVL)      </t>
  </si>
  <si>
    <t>Ēdināšanas izdevumi pašv.fin. (3.-12.klase)</t>
  </si>
  <si>
    <t>Dotācija mācību līdzekļu iegādei</t>
  </si>
  <si>
    <t>Dotācija 1.un 2.klašu ēdināšanai</t>
  </si>
  <si>
    <r>
      <t>Izdevumi 4. mēnešiem  proporcionāli bērnu skaitam</t>
    </r>
    <r>
      <rPr>
        <sz val="10"/>
        <rFont val="Times New Roman"/>
        <family val="1"/>
      </rPr>
      <t>(pēc aprēķina bērnu sk.uz 1.01.2013.x 8mēn;bērnu sk.uz 1.09.2013.x 4mēn)</t>
    </r>
  </si>
  <si>
    <t>Mērķdotācija pamatizglītības, vispārējās izglītības  un interešu izglītības pedagogu piemaksai par kvalitāti , VSAOI  ( 4.mēnešiem)</t>
  </si>
  <si>
    <t>Mērķdotācija  bērnu no 5 gadu vecuma izglītošanā  nodarbināto pedagogu darba samaksai un VSAOI + interešu (4 mēnešiem)</t>
  </si>
  <si>
    <t>Mērķdotācija  bērnu no 5 gadu vecuma izglītošanā nodarbināto  pedagogu piemaksai par kvalitāti un VSAOI +interešu (4 mēnešiem)</t>
  </si>
  <si>
    <t>Komplektu skaits uz 01.01.2013.</t>
  </si>
  <si>
    <t>Pedagoģisko likmju skaits uz 01.01.2013.</t>
  </si>
  <si>
    <t>tai skaitā pedag.likmes no pašv.finansējuma uz 01.09.2013.</t>
  </si>
  <si>
    <t>Pielikums Lēmumam Nr.581</t>
  </si>
  <si>
    <t>Madonas novada pašvaldības domes 26.09.2013. sēdes protokols</t>
  </si>
  <si>
    <t>Nr.21, 13.p.</t>
  </si>
  <si>
    <t>A.Lungevičs</t>
  </si>
  <si>
    <t>Dpmes priekšsēdētāja vietnieks</t>
  </si>
  <si>
    <t>Domes priekšsēdētāja vietnieks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</si>
</sst>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000000"/>
    <numFmt numFmtId="188" formatCode="0.00000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3" fillId="33" borderId="11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1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PageLayoutView="0" workbookViewId="0" topLeftCell="F1">
      <selection activeCell="Q1" sqref="Q1:V3"/>
    </sheetView>
  </sheetViews>
  <sheetFormatPr defaultColWidth="9.140625" defaultRowHeight="12.75"/>
  <cols>
    <col min="2" max="2" width="25.7109375" style="0" customWidth="1"/>
    <col min="3" max="3" width="10.57421875" style="0" customWidth="1"/>
    <col min="4" max="4" width="10.7109375" style="0" customWidth="1"/>
    <col min="5" max="5" width="11.57421875" style="0" customWidth="1"/>
    <col min="6" max="6" width="10.7109375" style="0" customWidth="1"/>
    <col min="7" max="7" width="9.421875" style="0" customWidth="1"/>
    <col min="8" max="21" width="9.28125" style="0" customWidth="1"/>
    <col min="22" max="22" width="9.421875" style="0" customWidth="1"/>
    <col min="23" max="23" width="9.00390625" style="0" customWidth="1"/>
    <col min="25" max="25" width="9.28125" style="0" bestFit="1" customWidth="1"/>
  </cols>
  <sheetData>
    <row r="1" ht="12.75">
      <c r="Q1" t="s">
        <v>79</v>
      </c>
    </row>
    <row r="2" spans="1:22" ht="12.75">
      <c r="A2" s="1"/>
      <c r="B2" s="78" t="s">
        <v>67</v>
      </c>
      <c r="C2" s="78"/>
      <c r="D2" s="78"/>
      <c r="E2" s="78"/>
      <c r="F2" s="78"/>
      <c r="G2" s="1"/>
      <c r="H2" s="1"/>
      <c r="I2" s="1"/>
      <c r="J2" s="1"/>
      <c r="K2" s="1"/>
      <c r="L2" s="1"/>
      <c r="M2" s="1"/>
      <c r="N2" s="1"/>
      <c r="O2" s="17"/>
      <c r="P2" s="1"/>
      <c r="Q2" s="1" t="s">
        <v>80</v>
      </c>
      <c r="R2" s="1"/>
      <c r="S2" s="1"/>
      <c r="T2" s="1"/>
      <c r="U2" s="1"/>
      <c r="V2" s="1"/>
    </row>
    <row r="3" spans="1:22" ht="12.7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81</v>
      </c>
      <c r="R3" s="1"/>
      <c r="S3" s="1"/>
      <c r="T3" s="1"/>
      <c r="U3" s="1"/>
      <c r="V3" s="1"/>
    </row>
    <row r="4" spans="1:22" s="35" customFormat="1" ht="53.25" customHeight="1">
      <c r="A4" s="30" t="s">
        <v>4</v>
      </c>
      <c r="B4" s="31" t="s">
        <v>3</v>
      </c>
      <c r="C4" s="32" t="s">
        <v>12</v>
      </c>
      <c r="D4" s="32" t="s">
        <v>13</v>
      </c>
      <c r="E4" s="32" t="s">
        <v>14</v>
      </c>
      <c r="F4" s="31" t="s">
        <v>15</v>
      </c>
      <c r="G4" s="31" t="s">
        <v>16</v>
      </c>
      <c r="H4" s="33" t="s">
        <v>37</v>
      </c>
      <c r="I4" s="33" t="s">
        <v>32</v>
      </c>
      <c r="J4" s="33" t="s">
        <v>33</v>
      </c>
      <c r="K4" s="33" t="s">
        <v>34</v>
      </c>
      <c r="L4" s="33" t="s">
        <v>35</v>
      </c>
      <c r="M4" s="33" t="s">
        <v>22</v>
      </c>
      <c r="N4" s="33" t="s">
        <v>21</v>
      </c>
      <c r="O4" s="33" t="s">
        <v>42</v>
      </c>
      <c r="P4" s="33" t="s">
        <v>36</v>
      </c>
      <c r="Q4" s="33" t="s">
        <v>25</v>
      </c>
      <c r="R4" s="33" t="s">
        <v>26</v>
      </c>
      <c r="S4" s="33" t="s">
        <v>27</v>
      </c>
      <c r="T4" s="33" t="s">
        <v>28</v>
      </c>
      <c r="U4" s="34" t="s">
        <v>29</v>
      </c>
      <c r="V4" s="32" t="s">
        <v>30</v>
      </c>
    </row>
    <row r="5" spans="1:22" ht="22.5" customHeight="1">
      <c r="A5" s="25"/>
      <c r="B5" s="33" t="s">
        <v>53</v>
      </c>
      <c r="C5" s="27">
        <v>707</v>
      </c>
      <c r="D5" s="27">
        <v>317</v>
      </c>
      <c r="E5" s="27">
        <v>284</v>
      </c>
      <c r="F5" s="27">
        <v>128</v>
      </c>
      <c r="G5" s="28">
        <f>F5+E5+D5+C5</f>
        <v>1436</v>
      </c>
      <c r="H5" s="27">
        <v>97</v>
      </c>
      <c r="I5" s="27">
        <v>98</v>
      </c>
      <c r="J5" s="27">
        <v>83</v>
      </c>
      <c r="K5" s="27">
        <v>101</v>
      </c>
      <c r="L5" s="27">
        <v>146</v>
      </c>
      <c r="M5" s="27">
        <v>43</v>
      </c>
      <c r="N5" s="27">
        <v>79</v>
      </c>
      <c r="O5" s="27">
        <v>157</v>
      </c>
      <c r="P5" s="27">
        <v>97</v>
      </c>
      <c r="Q5" s="27">
        <v>53</v>
      </c>
      <c r="R5" s="27">
        <v>43</v>
      </c>
      <c r="S5" s="27">
        <v>54</v>
      </c>
      <c r="T5" s="27">
        <v>43</v>
      </c>
      <c r="U5" s="27">
        <v>62</v>
      </c>
      <c r="V5" s="28">
        <f aca="true" t="shared" si="0" ref="V5:V28">SUM(G5:U5)</f>
        <v>2592</v>
      </c>
    </row>
    <row r="6" spans="1:22" ht="22.5" customHeight="1">
      <c r="A6" s="25"/>
      <c r="B6" s="53" t="s">
        <v>62</v>
      </c>
      <c r="C6" s="54">
        <v>690</v>
      </c>
      <c r="D6" s="54">
        <v>314</v>
      </c>
      <c r="E6" s="54">
        <v>268</v>
      </c>
      <c r="F6" s="54">
        <v>98</v>
      </c>
      <c r="G6" s="60">
        <f>F6+E6+D6+C6</f>
        <v>1370</v>
      </c>
      <c r="H6" s="54">
        <v>84</v>
      </c>
      <c r="I6" s="54">
        <v>88</v>
      </c>
      <c r="J6" s="54">
        <v>79</v>
      </c>
      <c r="K6" s="54">
        <v>87</v>
      </c>
      <c r="L6" s="54">
        <v>142</v>
      </c>
      <c r="M6" s="54">
        <v>47</v>
      </c>
      <c r="N6" s="54">
        <v>78</v>
      </c>
      <c r="O6" s="54">
        <v>175</v>
      </c>
      <c r="P6" s="54">
        <v>95</v>
      </c>
      <c r="Q6" s="54">
        <v>52</v>
      </c>
      <c r="R6" s="54">
        <v>42</v>
      </c>
      <c r="S6" s="54">
        <v>43</v>
      </c>
      <c r="T6" s="54">
        <v>47</v>
      </c>
      <c r="U6" s="54">
        <v>54</v>
      </c>
      <c r="V6" s="60">
        <f t="shared" si="0"/>
        <v>2483</v>
      </c>
    </row>
    <row r="7" spans="1:22" s="35" customFormat="1" ht="25.5">
      <c r="A7" s="25"/>
      <c r="B7" s="26" t="s">
        <v>76</v>
      </c>
      <c r="C7" s="27">
        <v>33</v>
      </c>
      <c r="D7" s="27">
        <v>16</v>
      </c>
      <c r="E7" s="27">
        <v>13</v>
      </c>
      <c r="F7" s="27">
        <v>6</v>
      </c>
      <c r="G7" s="28">
        <f>F7+E7+D7+C7</f>
        <v>68</v>
      </c>
      <c r="H7" s="27">
        <v>8</v>
      </c>
      <c r="I7" s="27">
        <v>8</v>
      </c>
      <c r="J7" s="27">
        <v>7</v>
      </c>
      <c r="K7" s="27">
        <v>9</v>
      </c>
      <c r="L7" s="27">
        <v>10</v>
      </c>
      <c r="M7" s="27">
        <v>6</v>
      </c>
      <c r="N7" s="27">
        <v>7</v>
      </c>
      <c r="O7" s="27">
        <v>12</v>
      </c>
      <c r="P7" s="27">
        <v>9</v>
      </c>
      <c r="Q7" s="27">
        <v>6</v>
      </c>
      <c r="R7" s="27">
        <v>5</v>
      </c>
      <c r="S7" s="27">
        <v>6</v>
      </c>
      <c r="T7" s="27">
        <v>6</v>
      </c>
      <c r="U7" s="27">
        <v>7</v>
      </c>
      <c r="V7" s="28">
        <f t="shared" si="0"/>
        <v>174</v>
      </c>
    </row>
    <row r="8" spans="1:22" s="35" customFormat="1" ht="24.75" customHeight="1">
      <c r="A8" s="25"/>
      <c r="B8" s="26" t="s">
        <v>77</v>
      </c>
      <c r="C8" s="27">
        <v>99.126</v>
      </c>
      <c r="D8" s="27">
        <v>45.06</v>
      </c>
      <c r="E8" s="27">
        <v>44.447</v>
      </c>
      <c r="F8" s="27">
        <v>8.952</v>
      </c>
      <c r="G8" s="28">
        <f>F8+E8+D8+C8</f>
        <v>197.585</v>
      </c>
      <c r="H8" s="27">
        <v>20.83</v>
      </c>
      <c r="I8" s="27">
        <v>18.01</v>
      </c>
      <c r="J8" s="27">
        <v>18.826</v>
      </c>
      <c r="K8" s="27">
        <v>19.926</v>
      </c>
      <c r="L8" s="27">
        <v>26.599</v>
      </c>
      <c r="M8" s="27">
        <v>12.876</v>
      </c>
      <c r="N8" s="27">
        <v>14.268</v>
      </c>
      <c r="O8" s="27">
        <v>28.614</v>
      </c>
      <c r="P8" s="27">
        <v>18.4</v>
      </c>
      <c r="Q8" s="27">
        <v>12.71</v>
      </c>
      <c r="R8" s="27">
        <v>13.954</v>
      </c>
      <c r="S8" s="27">
        <v>11.909</v>
      </c>
      <c r="T8" s="27">
        <v>11.899</v>
      </c>
      <c r="U8" s="27">
        <v>15.641</v>
      </c>
      <c r="V8" s="28">
        <f t="shared" si="0"/>
        <v>442.0469999999999</v>
      </c>
    </row>
    <row r="9" spans="1:22" ht="24.75" customHeight="1">
      <c r="A9" s="25"/>
      <c r="B9" s="62" t="s">
        <v>78</v>
      </c>
      <c r="C9" s="27"/>
      <c r="D9" s="27"/>
      <c r="E9" s="27"/>
      <c r="F9" s="27"/>
      <c r="G9" s="63"/>
      <c r="H9" s="64">
        <v>0.25</v>
      </c>
      <c r="I9" s="64">
        <v>0.25</v>
      </c>
      <c r="J9" s="64">
        <v>0.2</v>
      </c>
      <c r="K9" s="64">
        <v>0.25</v>
      </c>
      <c r="L9" s="64"/>
      <c r="M9" s="64">
        <v>0.71</v>
      </c>
      <c r="N9" s="64">
        <v>0.25</v>
      </c>
      <c r="O9" s="64"/>
      <c r="P9" s="64"/>
      <c r="Q9" s="64">
        <v>2.6</v>
      </c>
      <c r="R9" s="64">
        <v>2.989</v>
      </c>
      <c r="S9" s="64">
        <v>2.686</v>
      </c>
      <c r="T9" s="64">
        <v>2.317</v>
      </c>
      <c r="U9" s="64">
        <v>2.025</v>
      </c>
      <c r="V9" s="65">
        <f t="shared" si="0"/>
        <v>14.527</v>
      </c>
    </row>
    <row r="10" spans="1:22" ht="29.25" customHeight="1">
      <c r="A10" s="25"/>
      <c r="B10" s="26" t="s">
        <v>7</v>
      </c>
      <c r="C10" s="27">
        <v>38.25</v>
      </c>
      <c r="D10" s="27">
        <v>24.5</v>
      </c>
      <c r="E10" s="27">
        <v>17.8</v>
      </c>
      <c r="F10" s="27">
        <v>2.65</v>
      </c>
      <c r="G10" s="28">
        <f>F10+E10+D10+C10</f>
        <v>83.2</v>
      </c>
      <c r="H10" s="27">
        <v>13.1</v>
      </c>
      <c r="I10" s="27">
        <v>12.75</v>
      </c>
      <c r="J10" s="27">
        <v>8.4</v>
      </c>
      <c r="K10" s="27">
        <v>11.5</v>
      </c>
      <c r="L10" s="27">
        <v>12.95</v>
      </c>
      <c r="M10" s="27">
        <v>7</v>
      </c>
      <c r="N10" s="27">
        <v>9.9</v>
      </c>
      <c r="O10" s="27">
        <v>19.1</v>
      </c>
      <c r="P10" s="27">
        <v>12.65</v>
      </c>
      <c r="Q10" s="27">
        <v>11.5</v>
      </c>
      <c r="R10" s="27">
        <v>10.75</v>
      </c>
      <c r="S10" s="27">
        <v>6.7</v>
      </c>
      <c r="T10" s="27">
        <v>7.3</v>
      </c>
      <c r="U10" s="27">
        <v>11.15</v>
      </c>
      <c r="V10" s="28">
        <f t="shared" si="0"/>
        <v>237.95</v>
      </c>
    </row>
    <row r="11" spans="1:22" ht="18" customHeight="1">
      <c r="A11" s="8"/>
      <c r="B11" s="14" t="s">
        <v>38</v>
      </c>
      <c r="C11" s="72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3"/>
    </row>
    <row r="12" spans="1:22" ht="18" customHeight="1">
      <c r="A12" s="24">
        <v>1100</v>
      </c>
      <c r="B12" s="7" t="s">
        <v>0</v>
      </c>
      <c r="C12" s="25">
        <v>103992</v>
      </c>
      <c r="D12" s="25">
        <v>70530</v>
      </c>
      <c r="E12" s="25">
        <v>48372</v>
      </c>
      <c r="F12" s="25">
        <v>7404</v>
      </c>
      <c r="G12" s="28">
        <f aca="true" t="shared" si="1" ref="G12:G19">F12+E12+D12+C12</f>
        <v>230298</v>
      </c>
      <c r="H12" s="25">
        <v>35260</v>
      </c>
      <c r="I12" s="25">
        <v>34912</v>
      </c>
      <c r="J12" s="25">
        <v>21992</v>
      </c>
      <c r="K12" s="25">
        <v>29392</v>
      </c>
      <c r="L12" s="25">
        <v>36795</v>
      </c>
      <c r="M12" s="25">
        <v>20337</v>
      </c>
      <c r="N12" s="25">
        <v>26980</v>
      </c>
      <c r="O12" s="25">
        <v>54556</v>
      </c>
      <c r="P12" s="25">
        <v>34380</v>
      </c>
      <c r="Q12" s="25">
        <v>34100</v>
      </c>
      <c r="R12" s="25">
        <v>36098</v>
      </c>
      <c r="S12" s="25">
        <v>20744</v>
      </c>
      <c r="T12" s="25">
        <v>23753</v>
      </c>
      <c r="U12" s="25">
        <v>29734</v>
      </c>
      <c r="V12" s="12">
        <f t="shared" si="0"/>
        <v>669331</v>
      </c>
    </row>
    <row r="13" spans="1:22" ht="55.5" customHeight="1">
      <c r="A13" s="24">
        <v>1200</v>
      </c>
      <c r="B13" s="7" t="s">
        <v>43</v>
      </c>
      <c r="C13" s="25">
        <v>27741</v>
      </c>
      <c r="D13" s="25">
        <v>18814</v>
      </c>
      <c r="E13" s="25">
        <v>12903</v>
      </c>
      <c r="F13" s="25">
        <v>1975</v>
      </c>
      <c r="G13" s="28">
        <f t="shared" si="1"/>
        <v>61433</v>
      </c>
      <c r="H13" s="58">
        <v>9399</v>
      </c>
      <c r="I13" s="58">
        <v>9322</v>
      </c>
      <c r="J13" s="59">
        <v>5298</v>
      </c>
      <c r="K13" s="58">
        <v>7832</v>
      </c>
      <c r="L13" s="58">
        <v>9821</v>
      </c>
      <c r="M13" s="58">
        <v>4899</v>
      </c>
      <c r="N13" s="58">
        <v>7289</v>
      </c>
      <c r="O13" s="58">
        <v>13143</v>
      </c>
      <c r="P13" s="58">
        <v>9171</v>
      </c>
      <c r="Q13" s="58">
        <v>9094</v>
      </c>
      <c r="R13" s="58">
        <v>8697</v>
      </c>
      <c r="S13" s="58">
        <v>5462</v>
      </c>
      <c r="T13" s="58">
        <v>6317</v>
      </c>
      <c r="U13" s="58">
        <v>7868</v>
      </c>
      <c r="V13" s="12">
        <f t="shared" si="0"/>
        <v>175045</v>
      </c>
    </row>
    <row r="14" spans="1:22" ht="25.5" customHeight="1">
      <c r="A14" s="24">
        <v>2100</v>
      </c>
      <c r="B14" s="7" t="s">
        <v>1</v>
      </c>
      <c r="C14" s="25">
        <v>30</v>
      </c>
      <c r="D14" s="25">
        <v>30</v>
      </c>
      <c r="E14" s="25">
        <v>30</v>
      </c>
      <c r="F14" s="25">
        <v>5</v>
      </c>
      <c r="G14" s="28">
        <f t="shared" si="1"/>
        <v>95</v>
      </c>
      <c r="H14" s="25"/>
      <c r="I14" s="25">
        <v>300</v>
      </c>
      <c r="J14" s="25"/>
      <c r="K14" s="25">
        <v>50</v>
      </c>
      <c r="L14" s="25">
        <v>50</v>
      </c>
      <c r="M14" s="25">
        <v>100</v>
      </c>
      <c r="N14" s="25">
        <v>20</v>
      </c>
      <c r="O14" s="25">
        <v>50</v>
      </c>
      <c r="P14" s="25">
        <v>30</v>
      </c>
      <c r="Q14" s="25">
        <v>300</v>
      </c>
      <c r="R14" s="25">
        <v>70</v>
      </c>
      <c r="S14" s="25">
        <v>55</v>
      </c>
      <c r="T14" s="25">
        <v>10</v>
      </c>
      <c r="U14" s="25">
        <v>50</v>
      </c>
      <c r="V14" s="12">
        <f t="shared" si="0"/>
        <v>1180</v>
      </c>
    </row>
    <row r="15" spans="1:22" ht="21.75" customHeight="1">
      <c r="A15" s="24">
        <v>2200</v>
      </c>
      <c r="B15" s="7" t="s">
        <v>9</v>
      </c>
      <c r="C15" s="25">
        <v>65352</v>
      </c>
      <c r="D15" s="25">
        <v>64250</v>
      </c>
      <c r="E15" s="25">
        <v>37922</v>
      </c>
      <c r="F15" s="25">
        <v>640</v>
      </c>
      <c r="G15" s="28">
        <f t="shared" si="1"/>
        <v>168164</v>
      </c>
      <c r="H15" s="25">
        <v>25479</v>
      </c>
      <c r="I15" s="25">
        <v>33420</v>
      </c>
      <c r="J15" s="25">
        <v>9055</v>
      </c>
      <c r="K15" s="25">
        <v>6871</v>
      </c>
      <c r="L15" s="25">
        <v>38795</v>
      </c>
      <c r="M15" s="25">
        <v>9175</v>
      </c>
      <c r="N15" s="25">
        <v>43666</v>
      </c>
      <c r="O15" s="25">
        <v>17166</v>
      </c>
      <c r="P15" s="25">
        <v>13060</v>
      </c>
      <c r="Q15" s="25">
        <v>10900</v>
      </c>
      <c r="R15" s="25">
        <v>12484</v>
      </c>
      <c r="S15" s="25">
        <v>35586</v>
      </c>
      <c r="T15" s="25">
        <v>7560</v>
      </c>
      <c r="U15" s="25">
        <v>10662</v>
      </c>
      <c r="V15" s="12">
        <f t="shared" si="0"/>
        <v>442043</v>
      </c>
    </row>
    <row r="16" spans="1:22" ht="38.25" customHeight="1">
      <c r="A16" s="24">
        <v>2300</v>
      </c>
      <c r="B16" s="7" t="s">
        <v>10</v>
      </c>
      <c r="C16" s="25">
        <v>23495</v>
      </c>
      <c r="D16" s="25">
        <v>17110</v>
      </c>
      <c r="E16" s="25">
        <v>13720</v>
      </c>
      <c r="F16" s="25">
        <v>1230</v>
      </c>
      <c r="G16" s="28">
        <f t="shared" si="1"/>
        <v>55555</v>
      </c>
      <c r="H16" s="25">
        <v>6573</v>
      </c>
      <c r="I16" s="25">
        <v>6509</v>
      </c>
      <c r="J16" s="25">
        <v>6728</v>
      </c>
      <c r="K16" s="25">
        <v>10595</v>
      </c>
      <c r="L16" s="25">
        <v>8421</v>
      </c>
      <c r="M16" s="25">
        <v>5601</v>
      </c>
      <c r="N16" s="25">
        <v>4033</v>
      </c>
      <c r="O16" s="25">
        <v>22488</v>
      </c>
      <c r="P16" s="25">
        <v>15837</v>
      </c>
      <c r="Q16" s="25">
        <v>13734</v>
      </c>
      <c r="R16" s="25">
        <v>9868</v>
      </c>
      <c r="S16" s="25">
        <v>5995</v>
      </c>
      <c r="T16" s="25">
        <v>7517</v>
      </c>
      <c r="U16" s="25">
        <v>10151</v>
      </c>
      <c r="V16" s="12">
        <f t="shared" si="0"/>
        <v>189605</v>
      </c>
    </row>
    <row r="17" spans="1:22" ht="24" customHeight="1">
      <c r="A17" s="24">
        <v>2363</v>
      </c>
      <c r="B17" s="7" t="s">
        <v>69</v>
      </c>
      <c r="C17" s="25">
        <v>41437</v>
      </c>
      <c r="D17" s="25">
        <v>18860</v>
      </c>
      <c r="E17" s="25">
        <v>20117</v>
      </c>
      <c r="F17" s="25">
        <v>9066</v>
      </c>
      <c r="G17" s="28">
        <f t="shared" si="1"/>
        <v>89480</v>
      </c>
      <c r="H17" s="25">
        <v>6312</v>
      </c>
      <c r="I17" s="25">
        <v>5627</v>
      </c>
      <c r="J17" s="25">
        <v>4867</v>
      </c>
      <c r="K17" s="25">
        <v>6617</v>
      </c>
      <c r="L17" s="25">
        <v>8898</v>
      </c>
      <c r="M17" s="25">
        <v>2737</v>
      </c>
      <c r="N17" s="25">
        <v>4563</v>
      </c>
      <c r="O17" s="25">
        <v>9810</v>
      </c>
      <c r="P17" s="25">
        <v>5475</v>
      </c>
      <c r="Q17" s="25">
        <v>3423</v>
      </c>
      <c r="R17" s="25">
        <v>3042</v>
      </c>
      <c r="S17" s="25">
        <v>3346</v>
      </c>
      <c r="T17" s="25">
        <v>2281</v>
      </c>
      <c r="U17" s="25">
        <v>3803</v>
      </c>
      <c r="V17" s="12">
        <f t="shared" si="0"/>
        <v>160281</v>
      </c>
    </row>
    <row r="18" spans="1:25" ht="12.75">
      <c r="A18" s="74" t="s">
        <v>40</v>
      </c>
      <c r="B18" s="79"/>
      <c r="C18" s="10">
        <f>SUM(C12:C17)</f>
        <v>262047</v>
      </c>
      <c r="D18" s="10">
        <f>SUM(D12:D17)</f>
        <v>189594</v>
      </c>
      <c r="E18" s="10">
        <f>SUM(E12:E17)</f>
        <v>133064</v>
      </c>
      <c r="F18" s="10">
        <f>SUM(F12:F17)</f>
        <v>20320</v>
      </c>
      <c r="G18" s="28">
        <f t="shared" si="1"/>
        <v>605025</v>
      </c>
      <c r="H18" s="10">
        <f aca="true" t="shared" si="2" ref="H18:U18">H12+H13+H14+H15+H16+H17</f>
        <v>83023</v>
      </c>
      <c r="I18" s="10">
        <f t="shared" si="2"/>
        <v>90090</v>
      </c>
      <c r="J18" s="10">
        <f t="shared" si="2"/>
        <v>47940</v>
      </c>
      <c r="K18" s="10">
        <f t="shared" si="2"/>
        <v>61357</v>
      </c>
      <c r="L18" s="10">
        <f t="shared" si="2"/>
        <v>102780</v>
      </c>
      <c r="M18" s="10">
        <f t="shared" si="2"/>
        <v>42849</v>
      </c>
      <c r="N18" s="10">
        <f t="shared" si="2"/>
        <v>86551</v>
      </c>
      <c r="O18" s="10">
        <f t="shared" si="2"/>
        <v>117213</v>
      </c>
      <c r="P18" s="10">
        <f t="shared" si="2"/>
        <v>77953</v>
      </c>
      <c r="Q18" s="10">
        <f t="shared" si="2"/>
        <v>71551</v>
      </c>
      <c r="R18" s="10">
        <f t="shared" si="2"/>
        <v>70259</v>
      </c>
      <c r="S18" s="10">
        <f t="shared" si="2"/>
        <v>71188</v>
      </c>
      <c r="T18" s="10">
        <f t="shared" si="2"/>
        <v>47438</v>
      </c>
      <c r="U18" s="10">
        <f t="shared" si="2"/>
        <v>62268</v>
      </c>
      <c r="V18" s="12">
        <f t="shared" si="0"/>
        <v>1637485</v>
      </c>
      <c r="Y18" s="61"/>
    </row>
    <row r="19" spans="1:22" ht="38.25" customHeight="1">
      <c r="A19" s="74" t="s">
        <v>72</v>
      </c>
      <c r="B19" s="80"/>
      <c r="C19" s="16">
        <v>85937</v>
      </c>
      <c r="D19" s="16">
        <v>62798</v>
      </c>
      <c r="E19" s="16">
        <v>42657</v>
      </c>
      <c r="F19" s="16">
        <v>5625</v>
      </c>
      <c r="G19" s="28">
        <f t="shared" si="1"/>
        <v>197017</v>
      </c>
      <c r="H19" s="16">
        <v>25086</v>
      </c>
      <c r="I19" s="16">
        <v>27915</v>
      </c>
      <c r="J19" s="16">
        <v>15458</v>
      </c>
      <c r="K19" s="16">
        <v>18471</v>
      </c>
      <c r="L19" s="16">
        <v>33628</v>
      </c>
      <c r="M19" s="16">
        <v>15142</v>
      </c>
      <c r="N19" s="16">
        <v>28606</v>
      </c>
      <c r="O19" s="16">
        <v>41947</v>
      </c>
      <c r="P19" s="16">
        <v>25625</v>
      </c>
      <c r="Q19" s="16">
        <v>23548</v>
      </c>
      <c r="R19" s="16">
        <v>23054</v>
      </c>
      <c r="S19" s="16">
        <v>20272</v>
      </c>
      <c r="T19" s="16">
        <v>16764</v>
      </c>
      <c r="U19" s="16">
        <v>18890</v>
      </c>
      <c r="V19" s="12">
        <f t="shared" si="0"/>
        <v>531423</v>
      </c>
    </row>
    <row r="20" spans="1:22" ht="30" customHeight="1">
      <c r="A20" s="74" t="s">
        <v>11</v>
      </c>
      <c r="B20" s="75"/>
      <c r="C20" s="11">
        <f aca="true" t="shared" si="3" ref="C20:V20">C19/4/C6</f>
        <v>31.13659420289855</v>
      </c>
      <c r="D20" s="11">
        <f t="shared" si="3"/>
        <v>49.9984076433121</v>
      </c>
      <c r="E20" s="11">
        <f t="shared" si="3"/>
        <v>39.7919776119403</v>
      </c>
      <c r="F20" s="11">
        <f t="shared" si="3"/>
        <v>14.349489795918368</v>
      </c>
      <c r="G20" s="11">
        <f t="shared" si="3"/>
        <v>35.95200729927007</v>
      </c>
      <c r="H20" s="11">
        <f t="shared" si="3"/>
        <v>74.66071428571429</v>
      </c>
      <c r="I20" s="11">
        <f t="shared" si="3"/>
        <v>79.30397727272727</v>
      </c>
      <c r="J20" s="11">
        <f t="shared" si="3"/>
        <v>48.91772151898734</v>
      </c>
      <c r="K20" s="11">
        <f t="shared" si="3"/>
        <v>53.077586206896555</v>
      </c>
      <c r="L20" s="11">
        <f t="shared" si="3"/>
        <v>59.20422535211268</v>
      </c>
      <c r="M20" s="11">
        <f t="shared" si="3"/>
        <v>80.54255319148936</v>
      </c>
      <c r="N20" s="11">
        <f t="shared" si="3"/>
        <v>91.68589743589743</v>
      </c>
      <c r="O20" s="11">
        <f t="shared" si="3"/>
        <v>59.924285714285716</v>
      </c>
      <c r="P20" s="11">
        <f t="shared" si="3"/>
        <v>67.4342105263158</v>
      </c>
      <c r="Q20" s="11">
        <f t="shared" si="3"/>
        <v>113.21153846153847</v>
      </c>
      <c r="R20" s="11">
        <f t="shared" si="3"/>
        <v>137.22619047619048</v>
      </c>
      <c r="S20" s="11">
        <f t="shared" si="3"/>
        <v>117.86046511627907</v>
      </c>
      <c r="T20" s="11">
        <f t="shared" si="3"/>
        <v>89.17021276595744</v>
      </c>
      <c r="U20" s="11">
        <f t="shared" si="3"/>
        <v>87.45370370370371</v>
      </c>
      <c r="V20" s="11">
        <f t="shared" si="3"/>
        <v>53.50614176399517</v>
      </c>
    </row>
    <row r="21" spans="1:22" ht="30" customHeight="1">
      <c r="A21" s="18"/>
      <c r="B21" s="4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3.5">
      <c r="A22" s="76" t="s">
        <v>45</v>
      </c>
      <c r="B22" s="77"/>
      <c r="C22" s="1"/>
      <c r="D22" s="1"/>
      <c r="E22" s="1"/>
      <c r="F22" s="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6"/>
    </row>
    <row r="23" spans="1:22" ht="38.25" customHeight="1">
      <c r="A23" s="68" t="s">
        <v>56</v>
      </c>
      <c r="B23" s="69"/>
      <c r="C23" s="8">
        <v>364304</v>
      </c>
      <c r="D23" s="8">
        <v>172142</v>
      </c>
      <c r="E23" s="8">
        <v>199662</v>
      </c>
      <c r="F23" s="8">
        <v>34224</v>
      </c>
      <c r="G23" s="12">
        <f aca="true" t="shared" si="4" ref="G23:G28">C23+D23+E23+F23</f>
        <v>770332</v>
      </c>
      <c r="H23" s="8">
        <v>55227</v>
      </c>
      <c r="I23" s="8">
        <v>55504</v>
      </c>
      <c r="J23" s="8">
        <v>46344</v>
      </c>
      <c r="K23" s="8">
        <v>54492</v>
      </c>
      <c r="L23" s="8">
        <v>82656</v>
      </c>
      <c r="M23" s="8">
        <v>38236</v>
      </c>
      <c r="N23" s="8">
        <v>45032</v>
      </c>
      <c r="O23" s="8">
        <v>84224</v>
      </c>
      <c r="P23" s="8">
        <v>54670</v>
      </c>
      <c r="Q23" s="8">
        <v>37912</v>
      </c>
      <c r="R23" s="8">
        <v>29123</v>
      </c>
      <c r="S23" s="8">
        <v>36824</v>
      </c>
      <c r="T23" s="8">
        <v>33327</v>
      </c>
      <c r="U23" s="8">
        <v>42829</v>
      </c>
      <c r="V23" s="12">
        <f t="shared" si="0"/>
        <v>1466732</v>
      </c>
    </row>
    <row r="24" spans="1:22" ht="38.25" customHeight="1">
      <c r="A24" s="68" t="s">
        <v>63</v>
      </c>
      <c r="B24" s="69"/>
      <c r="C24" s="25">
        <v>180695</v>
      </c>
      <c r="D24" s="25">
        <v>85416</v>
      </c>
      <c r="E24" s="25">
        <v>94346</v>
      </c>
      <c r="F24" s="25">
        <v>17612</v>
      </c>
      <c r="G24" s="12">
        <f t="shared" si="4"/>
        <v>378069</v>
      </c>
      <c r="H24" s="25">
        <v>27060</v>
      </c>
      <c r="I24" s="25">
        <v>27132</v>
      </c>
      <c r="J24" s="25">
        <v>23239</v>
      </c>
      <c r="K24" s="25">
        <v>26601</v>
      </c>
      <c r="L24" s="25">
        <v>40942</v>
      </c>
      <c r="M24" s="25">
        <v>16353</v>
      </c>
      <c r="N24" s="25">
        <v>25680</v>
      </c>
      <c r="O24" s="25">
        <v>46192</v>
      </c>
      <c r="P24" s="25">
        <v>29980</v>
      </c>
      <c r="Q24" s="25">
        <v>16284</v>
      </c>
      <c r="R24" s="25">
        <v>12929</v>
      </c>
      <c r="S24" s="25">
        <v>13476</v>
      </c>
      <c r="T24" s="25">
        <v>15706</v>
      </c>
      <c r="U24" s="25">
        <v>17772</v>
      </c>
      <c r="V24" s="12">
        <f t="shared" si="0"/>
        <v>717415</v>
      </c>
    </row>
    <row r="25" spans="1:22" ht="38.25" customHeight="1">
      <c r="A25" s="68" t="s">
        <v>73</v>
      </c>
      <c r="B25" s="69"/>
      <c r="C25" s="25">
        <v>10316</v>
      </c>
      <c r="D25" s="25">
        <v>2425</v>
      </c>
      <c r="E25" s="25">
        <v>5852</v>
      </c>
      <c r="F25" s="25">
        <v>778</v>
      </c>
      <c r="G25" s="12">
        <f t="shared" si="4"/>
        <v>19371</v>
      </c>
      <c r="H25" s="25">
        <v>1962</v>
      </c>
      <c r="I25" s="25">
        <v>2277</v>
      </c>
      <c r="J25" s="25">
        <v>1703</v>
      </c>
      <c r="K25" s="25">
        <v>1912</v>
      </c>
      <c r="L25" s="25">
        <v>2680</v>
      </c>
      <c r="M25" s="25">
        <v>732</v>
      </c>
      <c r="N25" s="25">
        <v>822</v>
      </c>
      <c r="O25" s="25">
        <v>2232</v>
      </c>
      <c r="P25" s="25">
        <v>583</v>
      </c>
      <c r="Q25" s="25">
        <v>1218</v>
      </c>
      <c r="R25" s="25">
        <v>556</v>
      </c>
      <c r="S25" s="25">
        <v>1419</v>
      </c>
      <c r="T25" s="25">
        <v>917</v>
      </c>
      <c r="U25" s="25">
        <v>928</v>
      </c>
      <c r="V25" s="12">
        <f t="shared" si="0"/>
        <v>39312</v>
      </c>
    </row>
    <row r="26" spans="1:22" ht="18.75" customHeight="1">
      <c r="A26" s="70" t="s">
        <v>70</v>
      </c>
      <c r="B26" s="71"/>
      <c r="C26" s="8">
        <v>1341</v>
      </c>
      <c r="D26" s="8">
        <v>610</v>
      </c>
      <c r="E26" s="8">
        <v>521</v>
      </c>
      <c r="F26" s="8">
        <v>190</v>
      </c>
      <c r="G26" s="12">
        <f t="shared" si="4"/>
        <v>2662</v>
      </c>
      <c r="H26" s="8">
        <v>163</v>
      </c>
      <c r="I26" s="8">
        <v>171</v>
      </c>
      <c r="J26" s="8">
        <v>153</v>
      </c>
      <c r="K26" s="8">
        <v>169</v>
      </c>
      <c r="L26" s="8">
        <v>276</v>
      </c>
      <c r="M26" s="8">
        <v>91</v>
      </c>
      <c r="N26" s="8">
        <v>152</v>
      </c>
      <c r="O26" s="8">
        <v>340</v>
      </c>
      <c r="P26" s="8">
        <v>185</v>
      </c>
      <c r="Q26" s="8">
        <v>101</v>
      </c>
      <c r="R26" s="8">
        <v>82</v>
      </c>
      <c r="S26" s="8">
        <v>84</v>
      </c>
      <c r="T26" s="8">
        <v>91</v>
      </c>
      <c r="U26" s="8">
        <v>105</v>
      </c>
      <c r="V26" s="12">
        <f t="shared" si="0"/>
        <v>4825</v>
      </c>
    </row>
    <row r="27" spans="1:22" ht="15" customHeight="1">
      <c r="A27" s="70" t="s">
        <v>71</v>
      </c>
      <c r="B27" s="71"/>
      <c r="C27" s="25">
        <v>9100</v>
      </c>
      <c r="D27" s="25">
        <v>5072</v>
      </c>
      <c r="E27" s="25"/>
      <c r="F27" s="25"/>
      <c r="G27" s="12">
        <f t="shared" si="4"/>
        <v>14172</v>
      </c>
      <c r="H27" s="25">
        <v>998</v>
      </c>
      <c r="I27" s="25">
        <v>1715</v>
      </c>
      <c r="J27" s="25">
        <v>1334</v>
      </c>
      <c r="K27" s="25">
        <v>890</v>
      </c>
      <c r="L27" s="25">
        <v>2547</v>
      </c>
      <c r="M27" s="25">
        <v>979</v>
      </c>
      <c r="N27" s="25">
        <v>1492</v>
      </c>
      <c r="O27" s="25">
        <v>1937</v>
      </c>
      <c r="P27" s="25">
        <v>1565</v>
      </c>
      <c r="Q27" s="25">
        <v>590</v>
      </c>
      <c r="R27" s="25">
        <v>291</v>
      </c>
      <c r="S27" s="25">
        <v>1197</v>
      </c>
      <c r="T27" s="25">
        <v>1120</v>
      </c>
      <c r="U27" s="25">
        <v>979</v>
      </c>
      <c r="V27" s="12">
        <f t="shared" si="0"/>
        <v>31806</v>
      </c>
    </row>
    <row r="28" spans="1:22" ht="12.75">
      <c r="A28" s="72" t="s">
        <v>44</v>
      </c>
      <c r="B28" s="73"/>
      <c r="C28" s="8">
        <v>4442</v>
      </c>
      <c r="D28" s="8">
        <v>1980</v>
      </c>
      <c r="E28" s="8">
        <v>1792</v>
      </c>
      <c r="F28" s="8">
        <v>708</v>
      </c>
      <c r="G28" s="12">
        <f t="shared" si="4"/>
        <v>8922</v>
      </c>
      <c r="H28" s="25">
        <v>18150</v>
      </c>
      <c r="I28" s="25">
        <v>13226</v>
      </c>
      <c r="J28" s="25">
        <v>8243</v>
      </c>
      <c r="K28" s="25">
        <v>3620</v>
      </c>
      <c r="L28" s="25">
        <v>2946</v>
      </c>
      <c r="M28" s="25">
        <v>9686</v>
      </c>
      <c r="N28" s="25">
        <v>3291</v>
      </c>
      <c r="O28" s="25">
        <v>3542</v>
      </c>
      <c r="P28" s="25">
        <v>3333</v>
      </c>
      <c r="Q28" s="25">
        <v>862</v>
      </c>
      <c r="R28" s="25">
        <v>9276</v>
      </c>
      <c r="S28" s="25">
        <v>400</v>
      </c>
      <c r="T28" s="25">
        <v>582</v>
      </c>
      <c r="U28" s="25">
        <v>1465</v>
      </c>
      <c r="V28" s="12">
        <f t="shared" si="0"/>
        <v>87544</v>
      </c>
    </row>
    <row r="29" spans="1:22" ht="12.75">
      <c r="A29" s="44" t="s">
        <v>55</v>
      </c>
      <c r="B29" s="45"/>
      <c r="C29" s="10">
        <f aca="true" t="shared" si="5" ref="C29:V29">SUM(C23:C28)</f>
        <v>570198</v>
      </c>
      <c r="D29" s="10">
        <f t="shared" si="5"/>
        <v>267645</v>
      </c>
      <c r="E29" s="10">
        <f t="shared" si="5"/>
        <v>302173</v>
      </c>
      <c r="F29" s="10">
        <f t="shared" si="5"/>
        <v>53512</v>
      </c>
      <c r="G29" s="10">
        <f t="shared" si="5"/>
        <v>1193528</v>
      </c>
      <c r="H29" s="10">
        <f t="shared" si="5"/>
        <v>103560</v>
      </c>
      <c r="I29" s="10">
        <f t="shared" si="5"/>
        <v>100025</v>
      </c>
      <c r="J29" s="10">
        <f t="shared" si="5"/>
        <v>81016</v>
      </c>
      <c r="K29" s="10">
        <f t="shared" si="5"/>
        <v>87684</v>
      </c>
      <c r="L29" s="10">
        <f t="shared" si="5"/>
        <v>132047</v>
      </c>
      <c r="M29" s="10">
        <f t="shared" si="5"/>
        <v>66077</v>
      </c>
      <c r="N29" s="10">
        <f t="shared" si="5"/>
        <v>76469</v>
      </c>
      <c r="O29" s="10">
        <f t="shared" si="5"/>
        <v>138467</v>
      </c>
      <c r="P29" s="10">
        <f t="shared" si="5"/>
        <v>90316</v>
      </c>
      <c r="Q29" s="10">
        <f t="shared" si="5"/>
        <v>56967</v>
      </c>
      <c r="R29" s="10">
        <f t="shared" si="5"/>
        <v>52257</v>
      </c>
      <c r="S29" s="10">
        <f t="shared" si="5"/>
        <v>53400</v>
      </c>
      <c r="T29" s="10">
        <f t="shared" si="5"/>
        <v>51743</v>
      </c>
      <c r="U29" s="10">
        <f t="shared" si="5"/>
        <v>64078</v>
      </c>
      <c r="V29" s="10">
        <f t="shared" si="5"/>
        <v>2347634</v>
      </c>
    </row>
    <row r="30" spans="1:22" ht="13.5">
      <c r="A30" s="41" t="s">
        <v>61</v>
      </c>
      <c r="B30" s="41"/>
      <c r="C30" s="16">
        <f aca="true" t="shared" si="6" ref="C30:V30">C18+C29</f>
        <v>832245</v>
      </c>
      <c r="D30" s="16">
        <f t="shared" si="6"/>
        <v>457239</v>
      </c>
      <c r="E30" s="16">
        <f t="shared" si="6"/>
        <v>435237</v>
      </c>
      <c r="F30" s="16">
        <f t="shared" si="6"/>
        <v>73832</v>
      </c>
      <c r="G30" s="16">
        <f t="shared" si="6"/>
        <v>1798553</v>
      </c>
      <c r="H30" s="16">
        <f t="shared" si="6"/>
        <v>186583</v>
      </c>
      <c r="I30" s="16">
        <f t="shared" si="6"/>
        <v>190115</v>
      </c>
      <c r="J30" s="16">
        <f t="shared" si="6"/>
        <v>128956</v>
      </c>
      <c r="K30" s="16">
        <f t="shared" si="6"/>
        <v>149041</v>
      </c>
      <c r="L30" s="16">
        <f t="shared" si="6"/>
        <v>234827</v>
      </c>
      <c r="M30" s="16">
        <f t="shared" si="6"/>
        <v>108926</v>
      </c>
      <c r="N30" s="16">
        <f t="shared" si="6"/>
        <v>163020</v>
      </c>
      <c r="O30" s="16">
        <f t="shared" si="6"/>
        <v>255680</v>
      </c>
      <c r="P30" s="16">
        <f t="shared" si="6"/>
        <v>168269</v>
      </c>
      <c r="Q30" s="16">
        <f t="shared" si="6"/>
        <v>128518</v>
      </c>
      <c r="R30" s="16">
        <f t="shared" si="6"/>
        <v>122516</v>
      </c>
      <c r="S30" s="16">
        <f t="shared" si="6"/>
        <v>124588</v>
      </c>
      <c r="T30" s="16">
        <f t="shared" si="6"/>
        <v>99181</v>
      </c>
      <c r="U30" s="16">
        <f t="shared" si="6"/>
        <v>126346</v>
      </c>
      <c r="V30" s="16">
        <f t="shared" si="6"/>
        <v>3985119</v>
      </c>
    </row>
    <row r="31" spans="1:22" ht="13.5">
      <c r="A31" s="1"/>
      <c r="B31" s="43"/>
      <c r="C31" s="1"/>
      <c r="D31" s="1"/>
      <c r="E31" s="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6"/>
    </row>
    <row r="32" spans="2:23" ht="12.75">
      <c r="B32" t="s">
        <v>83</v>
      </c>
      <c r="F32" t="s">
        <v>82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46"/>
      <c r="W32" s="21"/>
    </row>
  </sheetData>
  <sheetProtection/>
  <mergeCells count="12">
    <mergeCell ref="B2:F2"/>
    <mergeCell ref="C11:V11"/>
    <mergeCell ref="A18:B18"/>
    <mergeCell ref="A19:B19"/>
    <mergeCell ref="A25:B25"/>
    <mergeCell ref="A26:B26"/>
    <mergeCell ref="A27:B27"/>
    <mergeCell ref="A28:B28"/>
    <mergeCell ref="A20:B20"/>
    <mergeCell ref="A22:B22"/>
    <mergeCell ref="A23:B23"/>
    <mergeCell ref="A24:B24"/>
  </mergeCells>
  <printOptions/>
  <pageMargins left="0.7480314960629921" right="0.7480314960629921" top="1.1811023622047245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PageLayoutView="0" workbookViewId="0" topLeftCell="A28">
      <selection activeCell="F48" sqref="F48"/>
    </sheetView>
  </sheetViews>
  <sheetFormatPr defaultColWidth="9.140625" defaultRowHeight="12.75"/>
  <cols>
    <col min="1" max="1" width="8.28125" style="1" customWidth="1"/>
    <col min="2" max="2" width="25.140625" style="1" customWidth="1"/>
    <col min="3" max="3" width="10.7109375" style="1" customWidth="1"/>
    <col min="4" max="4" width="9.57421875" style="1" customWidth="1"/>
    <col min="5" max="5" width="11.140625" style="1" customWidth="1"/>
    <col min="6" max="6" width="8.421875" style="1" customWidth="1"/>
    <col min="7" max="7" width="9.57421875" style="1" customWidth="1"/>
    <col min="8" max="8" width="8.7109375" style="1" customWidth="1"/>
    <col min="9" max="9" width="10.8515625" style="1" customWidth="1"/>
    <col min="10" max="10" width="8.421875" style="1" customWidth="1"/>
    <col min="11" max="11" width="10.00390625" style="1" customWidth="1"/>
    <col min="12" max="12" width="9.00390625" style="1" customWidth="1"/>
    <col min="13" max="13" width="8.57421875" style="1" customWidth="1"/>
    <col min="14" max="14" width="9.00390625" style="1" customWidth="1"/>
    <col min="15" max="15" width="10.7109375" style="1" customWidth="1"/>
    <col min="16" max="16" width="11.7109375" style="1" customWidth="1"/>
    <col min="17" max="17" width="10.00390625" style="1" customWidth="1"/>
    <col min="18" max="18" width="10.8515625" style="1" customWidth="1"/>
    <col min="19" max="19" width="8.00390625" style="1" customWidth="1"/>
    <col min="20" max="20" width="8.8515625" style="1" customWidth="1"/>
    <col min="21" max="21" width="8.57421875" style="1" customWidth="1"/>
    <col min="22" max="16384" width="9.140625" style="1" customWidth="1"/>
  </cols>
  <sheetData>
    <row r="1" spans="13:18" ht="12.75">
      <c r="M1" t="s">
        <v>79</v>
      </c>
      <c r="N1"/>
      <c r="O1"/>
      <c r="P1"/>
      <c r="Q1"/>
      <c r="R1"/>
    </row>
    <row r="2" ht="12.75">
      <c r="M2" s="1" t="s">
        <v>80</v>
      </c>
    </row>
    <row r="3" spans="2:13" ht="12.75">
      <c r="B3" s="78" t="s">
        <v>68</v>
      </c>
      <c r="C3" s="78"/>
      <c r="D3" s="78"/>
      <c r="E3" s="78"/>
      <c r="M3" s="1" t="s">
        <v>81</v>
      </c>
    </row>
    <row r="4" ht="12.75">
      <c r="B4" s="2"/>
    </row>
    <row r="5" spans="1:21" s="6" customFormat="1" ht="50.25" customHeight="1">
      <c r="A5" s="13" t="s">
        <v>4</v>
      </c>
      <c r="B5" s="3" t="s">
        <v>3</v>
      </c>
      <c r="C5" s="5" t="s">
        <v>5</v>
      </c>
      <c r="D5" s="5" t="s">
        <v>6</v>
      </c>
      <c r="E5" s="5" t="s">
        <v>2</v>
      </c>
      <c r="F5" s="4" t="s">
        <v>39</v>
      </c>
      <c r="G5" s="5" t="s">
        <v>19</v>
      </c>
      <c r="H5" s="5" t="s">
        <v>20</v>
      </c>
      <c r="I5" s="5" t="s">
        <v>17</v>
      </c>
      <c r="J5" s="5" t="s">
        <v>18</v>
      </c>
      <c r="K5" s="5" t="s">
        <v>31</v>
      </c>
      <c r="L5" s="5" t="s">
        <v>22</v>
      </c>
      <c r="M5" s="5" t="s">
        <v>21</v>
      </c>
      <c r="N5" s="5" t="s">
        <v>23</v>
      </c>
      <c r="O5" s="5" t="s">
        <v>24</v>
      </c>
      <c r="P5" s="5" t="s">
        <v>25</v>
      </c>
      <c r="Q5" s="33" t="s">
        <v>26</v>
      </c>
      <c r="R5" s="5" t="s">
        <v>27</v>
      </c>
      <c r="S5" s="5" t="s">
        <v>28</v>
      </c>
      <c r="T5" s="5" t="s">
        <v>29</v>
      </c>
      <c r="U5" s="5" t="s">
        <v>30</v>
      </c>
    </row>
    <row r="6" spans="1:21" s="22" customFormat="1" ht="36.75" customHeight="1">
      <c r="A6" s="25"/>
      <c r="B6" s="33" t="s">
        <v>47</v>
      </c>
      <c r="C6" s="27">
        <v>71</v>
      </c>
      <c r="D6" s="27">
        <v>112</v>
      </c>
      <c r="E6" s="27">
        <v>161</v>
      </c>
      <c r="F6" s="28">
        <f aca="true" t="shared" si="0" ref="F6:F14">SUM(C6:E6)</f>
        <v>344</v>
      </c>
      <c r="G6" s="27">
        <v>29</v>
      </c>
      <c r="H6" s="27">
        <v>21</v>
      </c>
      <c r="I6" s="27">
        <v>55</v>
      </c>
      <c r="J6" s="27">
        <v>21</v>
      </c>
      <c r="K6" s="27">
        <v>46</v>
      </c>
      <c r="L6" s="27">
        <v>16</v>
      </c>
      <c r="M6" s="27">
        <v>34</v>
      </c>
      <c r="N6" s="27">
        <v>36</v>
      </c>
      <c r="O6" s="27">
        <v>62</v>
      </c>
      <c r="P6" s="27">
        <v>16</v>
      </c>
      <c r="Q6" s="27">
        <v>11</v>
      </c>
      <c r="R6" s="27">
        <v>12</v>
      </c>
      <c r="S6" s="27">
        <v>4</v>
      </c>
      <c r="T6" s="27">
        <v>14</v>
      </c>
      <c r="U6" s="28">
        <f aca="true" t="shared" si="1" ref="U6:U14">SUM(F6:T6)</f>
        <v>721</v>
      </c>
    </row>
    <row r="7" spans="1:21" s="22" customFormat="1" ht="24" customHeight="1">
      <c r="A7" s="25"/>
      <c r="B7" s="33" t="s">
        <v>46</v>
      </c>
      <c r="C7" s="27">
        <v>25</v>
      </c>
      <c r="D7" s="27">
        <v>67</v>
      </c>
      <c r="E7" s="27">
        <v>91</v>
      </c>
      <c r="F7" s="28">
        <f t="shared" si="0"/>
        <v>183</v>
      </c>
      <c r="G7" s="27">
        <v>23</v>
      </c>
      <c r="H7" s="27">
        <v>17</v>
      </c>
      <c r="I7" s="27">
        <v>42</v>
      </c>
      <c r="J7" s="27">
        <v>15</v>
      </c>
      <c r="K7" s="27">
        <v>25</v>
      </c>
      <c r="L7" s="27">
        <v>10</v>
      </c>
      <c r="M7" s="27">
        <v>24</v>
      </c>
      <c r="N7" s="27">
        <v>23</v>
      </c>
      <c r="O7" s="27">
        <v>51</v>
      </c>
      <c r="P7" s="27">
        <v>15</v>
      </c>
      <c r="Q7" s="27">
        <v>12</v>
      </c>
      <c r="R7" s="27">
        <v>16</v>
      </c>
      <c r="S7" s="27">
        <v>5</v>
      </c>
      <c r="T7" s="27">
        <v>7</v>
      </c>
      <c r="U7" s="28">
        <f t="shared" si="1"/>
        <v>468</v>
      </c>
    </row>
    <row r="8" spans="1:21" s="23" customFormat="1" ht="24" customHeight="1">
      <c r="A8" s="36"/>
      <c r="B8" s="33" t="s">
        <v>48</v>
      </c>
      <c r="C8" s="37">
        <f>SUM(C6:C7)</f>
        <v>96</v>
      </c>
      <c r="D8" s="37">
        <f aca="true" t="shared" si="2" ref="D8:T8">SUM(D6:D7)</f>
        <v>179</v>
      </c>
      <c r="E8" s="37">
        <f t="shared" si="2"/>
        <v>252</v>
      </c>
      <c r="F8" s="28">
        <f t="shared" si="0"/>
        <v>527</v>
      </c>
      <c r="G8" s="37">
        <f t="shared" si="2"/>
        <v>52</v>
      </c>
      <c r="H8" s="37">
        <f t="shared" si="2"/>
        <v>38</v>
      </c>
      <c r="I8" s="37">
        <f t="shared" si="2"/>
        <v>97</v>
      </c>
      <c r="J8" s="37">
        <f t="shared" si="2"/>
        <v>36</v>
      </c>
      <c r="K8" s="37">
        <f t="shared" si="2"/>
        <v>71</v>
      </c>
      <c r="L8" s="37">
        <f t="shared" si="2"/>
        <v>26</v>
      </c>
      <c r="M8" s="37">
        <f t="shared" si="2"/>
        <v>58</v>
      </c>
      <c r="N8" s="37">
        <f t="shared" si="2"/>
        <v>59</v>
      </c>
      <c r="O8" s="37">
        <f t="shared" si="2"/>
        <v>113</v>
      </c>
      <c r="P8" s="37">
        <f t="shared" si="2"/>
        <v>31</v>
      </c>
      <c r="Q8" s="37">
        <f t="shared" si="2"/>
        <v>23</v>
      </c>
      <c r="R8" s="37">
        <f t="shared" si="2"/>
        <v>28</v>
      </c>
      <c r="S8" s="37">
        <f t="shared" si="2"/>
        <v>9</v>
      </c>
      <c r="T8" s="37">
        <f t="shared" si="2"/>
        <v>21</v>
      </c>
      <c r="U8" s="28">
        <f t="shared" si="1"/>
        <v>1189</v>
      </c>
    </row>
    <row r="9" spans="1:21" s="23" customFormat="1" ht="24" customHeight="1">
      <c r="A9" s="36"/>
      <c r="B9" s="53" t="s">
        <v>64</v>
      </c>
      <c r="C9" s="55">
        <v>53</v>
      </c>
      <c r="D9" s="55">
        <v>136</v>
      </c>
      <c r="E9" s="55">
        <v>135</v>
      </c>
      <c r="F9" s="60">
        <f t="shared" si="0"/>
        <v>324</v>
      </c>
      <c r="G9" s="55">
        <v>26</v>
      </c>
      <c r="H9" s="55">
        <v>23</v>
      </c>
      <c r="I9" s="55">
        <v>49</v>
      </c>
      <c r="J9" s="55">
        <v>18</v>
      </c>
      <c r="K9" s="55">
        <v>46</v>
      </c>
      <c r="L9" s="55">
        <v>13</v>
      </c>
      <c r="M9" s="55">
        <v>29</v>
      </c>
      <c r="N9" s="55">
        <v>35</v>
      </c>
      <c r="O9" s="55">
        <v>59</v>
      </c>
      <c r="P9" s="55">
        <v>19</v>
      </c>
      <c r="Q9" s="55">
        <v>23</v>
      </c>
      <c r="R9" s="55">
        <v>12</v>
      </c>
      <c r="S9" s="55">
        <v>8</v>
      </c>
      <c r="T9" s="55">
        <v>8</v>
      </c>
      <c r="U9" s="60">
        <f t="shared" si="1"/>
        <v>692</v>
      </c>
    </row>
    <row r="10" spans="1:21" s="23" customFormat="1" ht="24" customHeight="1">
      <c r="A10" s="36"/>
      <c r="B10" s="53" t="s">
        <v>65</v>
      </c>
      <c r="C10" s="55">
        <v>51</v>
      </c>
      <c r="D10" s="55">
        <v>62</v>
      </c>
      <c r="E10" s="55">
        <v>102</v>
      </c>
      <c r="F10" s="60">
        <f t="shared" si="0"/>
        <v>215</v>
      </c>
      <c r="G10" s="55">
        <v>18</v>
      </c>
      <c r="H10" s="55">
        <v>20</v>
      </c>
      <c r="I10" s="55">
        <v>34</v>
      </c>
      <c r="J10" s="55">
        <v>22</v>
      </c>
      <c r="K10" s="55">
        <v>24</v>
      </c>
      <c r="L10" s="55">
        <v>13</v>
      </c>
      <c r="M10" s="55">
        <v>26</v>
      </c>
      <c r="N10" s="55">
        <v>24</v>
      </c>
      <c r="O10" s="55">
        <v>48</v>
      </c>
      <c r="P10" s="55">
        <v>14</v>
      </c>
      <c r="Q10" s="55">
        <v>10</v>
      </c>
      <c r="R10" s="55">
        <v>14</v>
      </c>
      <c r="S10" s="55">
        <v>5</v>
      </c>
      <c r="T10" s="55">
        <v>8</v>
      </c>
      <c r="U10" s="60">
        <f t="shared" si="1"/>
        <v>495</v>
      </c>
    </row>
    <row r="11" spans="1:21" s="23" customFormat="1" ht="24" customHeight="1">
      <c r="A11" s="36"/>
      <c r="B11" s="53" t="s">
        <v>66</v>
      </c>
      <c r="C11" s="55">
        <f>C9+C10</f>
        <v>104</v>
      </c>
      <c r="D11" s="55">
        <f aca="true" t="shared" si="3" ref="D11:T11">D9+D10</f>
        <v>198</v>
      </c>
      <c r="E11" s="55">
        <f t="shared" si="3"/>
        <v>237</v>
      </c>
      <c r="F11" s="60">
        <f t="shared" si="0"/>
        <v>539</v>
      </c>
      <c r="G11" s="55">
        <f t="shared" si="3"/>
        <v>44</v>
      </c>
      <c r="H11" s="55">
        <f t="shared" si="3"/>
        <v>43</v>
      </c>
      <c r="I11" s="55">
        <f t="shared" si="3"/>
        <v>83</v>
      </c>
      <c r="J11" s="55">
        <f t="shared" si="3"/>
        <v>40</v>
      </c>
      <c r="K11" s="55">
        <f t="shared" si="3"/>
        <v>70</v>
      </c>
      <c r="L11" s="55">
        <f t="shared" si="3"/>
        <v>26</v>
      </c>
      <c r="M11" s="55">
        <f t="shared" si="3"/>
        <v>55</v>
      </c>
      <c r="N11" s="55">
        <f t="shared" si="3"/>
        <v>59</v>
      </c>
      <c r="O11" s="55">
        <f t="shared" si="3"/>
        <v>107</v>
      </c>
      <c r="P11" s="55">
        <f t="shared" si="3"/>
        <v>33</v>
      </c>
      <c r="Q11" s="55">
        <f t="shared" si="3"/>
        <v>33</v>
      </c>
      <c r="R11" s="55">
        <f t="shared" si="3"/>
        <v>26</v>
      </c>
      <c r="S11" s="55">
        <f t="shared" si="3"/>
        <v>13</v>
      </c>
      <c r="T11" s="55">
        <f t="shared" si="3"/>
        <v>16</v>
      </c>
      <c r="U11" s="60">
        <f t="shared" si="1"/>
        <v>1187</v>
      </c>
    </row>
    <row r="12" spans="1:21" s="22" customFormat="1" ht="21.75" customHeight="1">
      <c r="A12" s="25"/>
      <c r="B12" s="29" t="s">
        <v>54</v>
      </c>
      <c r="C12" s="66">
        <v>6</v>
      </c>
      <c r="D12" s="66">
        <v>8</v>
      </c>
      <c r="E12" s="66">
        <v>12</v>
      </c>
      <c r="F12" s="28">
        <f t="shared" si="0"/>
        <v>26</v>
      </c>
      <c r="G12" s="66">
        <v>3</v>
      </c>
      <c r="H12" s="66">
        <v>2</v>
      </c>
      <c r="I12" s="66">
        <v>7</v>
      </c>
      <c r="J12" s="66">
        <v>2</v>
      </c>
      <c r="K12" s="66">
        <v>4</v>
      </c>
      <c r="L12" s="66">
        <v>2</v>
      </c>
      <c r="M12" s="66">
        <v>3</v>
      </c>
      <c r="N12" s="66">
        <v>3</v>
      </c>
      <c r="O12" s="66">
        <v>5</v>
      </c>
      <c r="P12" s="66">
        <v>2</v>
      </c>
      <c r="Q12" s="66">
        <v>1</v>
      </c>
      <c r="R12" s="66">
        <v>2</v>
      </c>
      <c r="S12" s="66">
        <v>2</v>
      </c>
      <c r="T12" s="66">
        <v>2</v>
      </c>
      <c r="U12" s="28">
        <f t="shared" si="1"/>
        <v>66</v>
      </c>
    </row>
    <row r="13" spans="1:21" s="22" customFormat="1" ht="24" customHeight="1">
      <c r="A13" s="25"/>
      <c r="B13" s="29" t="s">
        <v>77</v>
      </c>
      <c r="C13" s="27">
        <v>13.227</v>
      </c>
      <c r="D13" s="27">
        <v>22.875</v>
      </c>
      <c r="E13" s="27">
        <v>30.6</v>
      </c>
      <c r="F13" s="28">
        <f t="shared" si="0"/>
        <v>66.702</v>
      </c>
      <c r="G13" s="67">
        <v>7.8</v>
      </c>
      <c r="H13" s="67">
        <v>5.71</v>
      </c>
      <c r="I13" s="67">
        <v>14.298</v>
      </c>
      <c r="J13" s="67">
        <v>5.4</v>
      </c>
      <c r="K13" s="67">
        <v>12</v>
      </c>
      <c r="L13" s="67">
        <v>4.8</v>
      </c>
      <c r="M13" s="67">
        <v>7.184</v>
      </c>
      <c r="N13" s="67">
        <v>8.4</v>
      </c>
      <c r="O13" s="67">
        <v>15.39</v>
      </c>
      <c r="P13" s="67">
        <v>2.5</v>
      </c>
      <c r="Q13" s="67">
        <v>2.2</v>
      </c>
      <c r="R13" s="67">
        <v>4.8</v>
      </c>
      <c r="S13" s="67">
        <v>1.857</v>
      </c>
      <c r="T13" s="67">
        <v>2.4</v>
      </c>
      <c r="U13" s="28">
        <f t="shared" si="1"/>
        <v>161.44099999999997</v>
      </c>
    </row>
    <row r="14" spans="1:21" s="22" customFormat="1" ht="24" customHeight="1">
      <c r="A14" s="25"/>
      <c r="B14" s="29" t="s">
        <v>7</v>
      </c>
      <c r="C14" s="27">
        <v>10.83</v>
      </c>
      <c r="D14" s="27">
        <v>18.695</v>
      </c>
      <c r="E14" s="27">
        <v>25.82</v>
      </c>
      <c r="F14" s="28">
        <f t="shared" si="0"/>
        <v>55.345</v>
      </c>
      <c r="G14" s="27">
        <v>5.7</v>
      </c>
      <c r="H14" s="27">
        <v>3.2</v>
      </c>
      <c r="I14" s="27">
        <v>12.3</v>
      </c>
      <c r="J14" s="27">
        <v>4.63</v>
      </c>
      <c r="K14" s="27">
        <v>9</v>
      </c>
      <c r="L14" s="27">
        <v>6.45</v>
      </c>
      <c r="M14" s="27">
        <v>6.5</v>
      </c>
      <c r="N14" s="27">
        <v>8.2</v>
      </c>
      <c r="O14" s="27">
        <v>16.7</v>
      </c>
      <c r="P14" s="27">
        <v>4.5</v>
      </c>
      <c r="Q14" s="27">
        <v>2</v>
      </c>
      <c r="R14" s="27">
        <v>3.5</v>
      </c>
      <c r="S14" s="27">
        <v>1</v>
      </c>
      <c r="T14" s="27">
        <v>3.75</v>
      </c>
      <c r="U14" s="28">
        <f t="shared" si="1"/>
        <v>142.775</v>
      </c>
    </row>
    <row r="15" spans="1:21" ht="24" customHeight="1">
      <c r="A15" s="47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</row>
    <row r="16" spans="1:21" ht="24" customHeight="1">
      <c r="A16" s="95" t="s">
        <v>50</v>
      </c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ht="24" customHeight="1">
      <c r="A17" s="9">
        <v>1100</v>
      </c>
      <c r="B17" s="7" t="s">
        <v>0</v>
      </c>
      <c r="C17" s="25">
        <v>49232</v>
      </c>
      <c r="D17" s="25">
        <v>82873</v>
      </c>
      <c r="E17" s="25">
        <v>112596</v>
      </c>
      <c r="F17" s="28">
        <f aca="true" t="shared" si="4" ref="F17:F22">SUM(C17:E17)</f>
        <v>244701</v>
      </c>
      <c r="G17" s="25">
        <v>24802</v>
      </c>
      <c r="H17" s="25">
        <v>14671</v>
      </c>
      <c r="I17" s="25">
        <v>45137</v>
      </c>
      <c r="J17" s="25">
        <v>18185</v>
      </c>
      <c r="K17" s="25">
        <v>43076</v>
      </c>
      <c r="L17" s="25">
        <v>18537</v>
      </c>
      <c r="M17" s="25">
        <v>22823</v>
      </c>
      <c r="N17" s="25">
        <v>31075</v>
      </c>
      <c r="O17" s="25">
        <v>53274</v>
      </c>
      <c r="P17" s="25">
        <v>11578</v>
      </c>
      <c r="Q17" s="25">
        <v>6790</v>
      </c>
      <c r="R17" s="25">
        <v>10761</v>
      </c>
      <c r="S17" s="25">
        <v>3640</v>
      </c>
      <c r="T17" s="25">
        <v>11200</v>
      </c>
      <c r="U17" s="10">
        <f aca="true" t="shared" si="5" ref="U17:U22">SUM(F17:T17)</f>
        <v>560250</v>
      </c>
    </row>
    <row r="18" spans="1:21" ht="24" customHeight="1">
      <c r="A18" s="9">
        <v>1200</v>
      </c>
      <c r="B18" s="7" t="s">
        <v>8</v>
      </c>
      <c r="C18" s="57">
        <v>13133</v>
      </c>
      <c r="D18" s="57">
        <v>22106</v>
      </c>
      <c r="E18" s="57">
        <v>30034</v>
      </c>
      <c r="F18" s="28">
        <f t="shared" si="4"/>
        <v>65273</v>
      </c>
      <c r="G18" s="25">
        <v>6726</v>
      </c>
      <c r="H18" s="25">
        <v>3950</v>
      </c>
      <c r="I18" s="25">
        <v>10874</v>
      </c>
      <c r="J18" s="25">
        <v>4746</v>
      </c>
      <c r="K18" s="25">
        <v>11535</v>
      </c>
      <c r="L18" s="25">
        <v>4466</v>
      </c>
      <c r="M18" s="25">
        <v>6089</v>
      </c>
      <c r="N18" s="25">
        <v>7486</v>
      </c>
      <c r="O18" s="25">
        <v>14285</v>
      </c>
      <c r="P18" s="25">
        <v>2900</v>
      </c>
      <c r="Q18" s="25">
        <v>1636</v>
      </c>
      <c r="R18" s="25">
        <v>2883</v>
      </c>
      <c r="S18" s="25">
        <v>979</v>
      </c>
      <c r="T18" s="25">
        <v>2937</v>
      </c>
      <c r="U18" s="10">
        <f t="shared" si="5"/>
        <v>146765</v>
      </c>
    </row>
    <row r="19" spans="1:21" ht="24" customHeight="1">
      <c r="A19" s="9">
        <v>2100</v>
      </c>
      <c r="B19" s="7" t="s">
        <v>1</v>
      </c>
      <c r="C19" s="57"/>
      <c r="D19" s="57"/>
      <c r="E19" s="57"/>
      <c r="F19" s="28">
        <f t="shared" si="4"/>
        <v>0</v>
      </c>
      <c r="G19" s="25"/>
      <c r="H19" s="57">
        <v>30</v>
      </c>
      <c r="I19" s="57"/>
      <c r="J19" s="57">
        <v>20</v>
      </c>
      <c r="K19" s="57">
        <v>10</v>
      </c>
      <c r="L19" s="57">
        <v>30</v>
      </c>
      <c r="M19" s="57">
        <v>10</v>
      </c>
      <c r="N19" s="57">
        <v>20</v>
      </c>
      <c r="O19" s="57">
        <v>20</v>
      </c>
      <c r="P19" s="57"/>
      <c r="Q19" s="57"/>
      <c r="R19" s="57"/>
      <c r="S19" s="57"/>
      <c r="T19" s="57">
        <v>20</v>
      </c>
      <c r="U19" s="10">
        <f t="shared" si="5"/>
        <v>160</v>
      </c>
    </row>
    <row r="20" spans="1:21" ht="24" customHeight="1">
      <c r="A20" s="9">
        <v>2200</v>
      </c>
      <c r="B20" s="7" t="s">
        <v>9</v>
      </c>
      <c r="C20" s="57">
        <v>8170</v>
      </c>
      <c r="D20" s="25">
        <v>19300</v>
      </c>
      <c r="E20" s="25">
        <v>32122</v>
      </c>
      <c r="F20" s="28">
        <f t="shared" si="4"/>
        <v>59592</v>
      </c>
      <c r="G20" s="25">
        <v>3210</v>
      </c>
      <c r="H20" s="57">
        <v>4630</v>
      </c>
      <c r="I20" s="57">
        <v>10739</v>
      </c>
      <c r="J20" s="57">
        <v>2519</v>
      </c>
      <c r="K20" s="57">
        <v>11075</v>
      </c>
      <c r="L20" s="57">
        <v>4563</v>
      </c>
      <c r="M20" s="57">
        <v>15112</v>
      </c>
      <c r="N20" s="57">
        <v>2328</v>
      </c>
      <c r="O20" s="57">
        <v>14149</v>
      </c>
      <c r="P20" s="57">
        <v>2402</v>
      </c>
      <c r="Q20" s="57">
        <v>3400</v>
      </c>
      <c r="R20" s="57">
        <v>5147</v>
      </c>
      <c r="S20" s="57">
        <v>151</v>
      </c>
      <c r="T20" s="57">
        <v>613</v>
      </c>
      <c r="U20" s="10">
        <f t="shared" si="5"/>
        <v>139630</v>
      </c>
    </row>
    <row r="21" spans="1:21" ht="24" customHeight="1">
      <c r="A21" s="9">
        <v>2300</v>
      </c>
      <c r="B21" s="7" t="s">
        <v>10</v>
      </c>
      <c r="C21" s="57">
        <v>2262</v>
      </c>
      <c r="D21" s="57">
        <v>3360</v>
      </c>
      <c r="E21" s="57">
        <v>6874</v>
      </c>
      <c r="F21" s="28">
        <f t="shared" si="4"/>
        <v>12496</v>
      </c>
      <c r="G21" s="57">
        <v>778</v>
      </c>
      <c r="H21" s="57">
        <v>1809</v>
      </c>
      <c r="I21" s="57">
        <v>1536</v>
      </c>
      <c r="J21" s="57">
        <v>834</v>
      </c>
      <c r="K21" s="57">
        <v>7621</v>
      </c>
      <c r="L21" s="57">
        <v>2568</v>
      </c>
      <c r="M21" s="57">
        <v>1510</v>
      </c>
      <c r="N21" s="57">
        <v>4017</v>
      </c>
      <c r="O21" s="57">
        <v>6308</v>
      </c>
      <c r="P21" s="57">
        <v>927</v>
      </c>
      <c r="Q21" s="57">
        <v>1811</v>
      </c>
      <c r="R21" s="57">
        <v>456</v>
      </c>
      <c r="S21" s="57">
        <v>53</v>
      </c>
      <c r="T21" s="57">
        <v>1231</v>
      </c>
      <c r="U21" s="10">
        <f t="shared" si="5"/>
        <v>43955</v>
      </c>
    </row>
    <row r="22" spans="1:21" ht="24" customHeight="1">
      <c r="A22" s="81" t="s">
        <v>41</v>
      </c>
      <c r="B22" s="83"/>
      <c r="C22" s="10">
        <f aca="true" t="shared" si="6" ref="C22:T22">SUM(C17:C21)</f>
        <v>72797</v>
      </c>
      <c r="D22" s="10">
        <f t="shared" si="6"/>
        <v>127639</v>
      </c>
      <c r="E22" s="10">
        <f t="shared" si="6"/>
        <v>181626</v>
      </c>
      <c r="F22" s="28">
        <f t="shared" si="4"/>
        <v>382062</v>
      </c>
      <c r="G22" s="10">
        <f t="shared" si="6"/>
        <v>35516</v>
      </c>
      <c r="H22" s="10">
        <f t="shared" si="6"/>
        <v>25090</v>
      </c>
      <c r="I22" s="10">
        <f t="shared" si="6"/>
        <v>68286</v>
      </c>
      <c r="J22" s="10">
        <f t="shared" si="6"/>
        <v>26304</v>
      </c>
      <c r="K22" s="10">
        <f t="shared" si="6"/>
        <v>73317</v>
      </c>
      <c r="L22" s="10">
        <f t="shared" si="6"/>
        <v>30164</v>
      </c>
      <c r="M22" s="10">
        <f t="shared" si="6"/>
        <v>45544</v>
      </c>
      <c r="N22" s="10">
        <f t="shared" si="6"/>
        <v>44926</v>
      </c>
      <c r="O22" s="10">
        <f t="shared" si="6"/>
        <v>88036</v>
      </c>
      <c r="P22" s="10">
        <f t="shared" si="6"/>
        <v>17807</v>
      </c>
      <c r="Q22" s="10">
        <f t="shared" si="6"/>
        <v>13637</v>
      </c>
      <c r="R22" s="10">
        <f t="shared" si="6"/>
        <v>19247</v>
      </c>
      <c r="S22" s="10">
        <f t="shared" si="6"/>
        <v>4823</v>
      </c>
      <c r="T22" s="10">
        <f t="shared" si="6"/>
        <v>16001</v>
      </c>
      <c r="U22" s="10">
        <f t="shared" si="5"/>
        <v>890760</v>
      </c>
    </row>
    <row r="23" spans="1:21" ht="49.5" customHeight="1">
      <c r="A23" s="74" t="s">
        <v>72</v>
      </c>
      <c r="B23" s="80"/>
      <c r="C23" s="56">
        <v>19786</v>
      </c>
      <c r="D23" s="56">
        <v>48219</v>
      </c>
      <c r="E23" s="56">
        <v>53653</v>
      </c>
      <c r="F23" s="28">
        <v>122320</v>
      </c>
      <c r="G23" s="56">
        <v>10993</v>
      </c>
      <c r="H23" s="56">
        <v>8878</v>
      </c>
      <c r="I23" s="56">
        <v>21044</v>
      </c>
      <c r="J23" s="56">
        <v>7891</v>
      </c>
      <c r="K23" s="56">
        <v>24439</v>
      </c>
      <c r="L23" s="56">
        <v>8714</v>
      </c>
      <c r="M23" s="56">
        <v>13616</v>
      </c>
      <c r="N23" s="56">
        <v>14695</v>
      </c>
      <c r="O23" s="56">
        <v>28383</v>
      </c>
      <c r="P23" s="56">
        <v>6634</v>
      </c>
      <c r="Q23" s="56">
        <v>6970</v>
      </c>
      <c r="R23" s="56">
        <v>6416</v>
      </c>
      <c r="S23" s="56">
        <v>2412</v>
      </c>
      <c r="T23" s="56">
        <v>3556</v>
      </c>
      <c r="U23" s="10">
        <v>288850</v>
      </c>
    </row>
    <row r="24" spans="1:21" ht="24" customHeight="1">
      <c r="A24" s="81" t="s">
        <v>49</v>
      </c>
      <c r="B24" s="82"/>
      <c r="C24" s="11">
        <f aca="true" t="shared" si="7" ref="C24:U24">C23/C9/4</f>
        <v>93.33018867924528</v>
      </c>
      <c r="D24" s="11">
        <f t="shared" si="7"/>
        <v>88.63786764705883</v>
      </c>
      <c r="E24" s="11">
        <f t="shared" si="7"/>
        <v>99.35740740740741</v>
      </c>
      <c r="F24" s="11">
        <f t="shared" si="7"/>
        <v>94.38271604938272</v>
      </c>
      <c r="G24" s="11">
        <f t="shared" si="7"/>
        <v>105.70192307692308</v>
      </c>
      <c r="H24" s="11">
        <f t="shared" si="7"/>
        <v>96.5</v>
      </c>
      <c r="I24" s="11">
        <f t="shared" si="7"/>
        <v>107.36734693877551</v>
      </c>
      <c r="J24" s="11">
        <f t="shared" si="7"/>
        <v>109.59722222222223</v>
      </c>
      <c r="K24" s="11">
        <f t="shared" si="7"/>
        <v>132.82065217391303</v>
      </c>
      <c r="L24" s="11">
        <f t="shared" si="7"/>
        <v>167.57692307692307</v>
      </c>
      <c r="M24" s="11">
        <f t="shared" si="7"/>
        <v>117.37931034482759</v>
      </c>
      <c r="N24" s="11">
        <f t="shared" si="7"/>
        <v>104.96428571428571</v>
      </c>
      <c r="O24" s="11">
        <f t="shared" si="7"/>
        <v>120.26694915254237</v>
      </c>
      <c r="P24" s="11">
        <f t="shared" si="7"/>
        <v>87.28947368421052</v>
      </c>
      <c r="Q24" s="11">
        <f t="shared" si="7"/>
        <v>75.76086956521739</v>
      </c>
      <c r="R24" s="11">
        <f t="shared" si="7"/>
        <v>133.66666666666666</v>
      </c>
      <c r="S24" s="11">
        <f t="shared" si="7"/>
        <v>75.375</v>
      </c>
      <c r="T24" s="11">
        <f t="shared" si="7"/>
        <v>111.125</v>
      </c>
      <c r="U24" s="11">
        <f t="shared" si="7"/>
        <v>104.35332369942196</v>
      </c>
    </row>
    <row r="25" spans="1:21" ht="24" customHeight="1">
      <c r="A25" s="89" t="s">
        <v>51</v>
      </c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2"/>
    </row>
    <row r="26" spans="1:21" ht="18.75" customHeight="1">
      <c r="A26" s="9">
        <v>1100</v>
      </c>
      <c r="B26" s="7" t="s">
        <v>0</v>
      </c>
      <c r="C26" s="25">
        <v>19984</v>
      </c>
      <c r="D26" s="25">
        <v>31881</v>
      </c>
      <c r="E26" s="25">
        <v>51217</v>
      </c>
      <c r="F26" s="28">
        <f aca="true" t="shared" si="8" ref="F26:F31">SUM(C26:E26)</f>
        <v>103082</v>
      </c>
      <c r="G26" s="25">
        <v>13168</v>
      </c>
      <c r="H26" s="57">
        <v>9724</v>
      </c>
      <c r="I26" s="57">
        <v>23159</v>
      </c>
      <c r="J26" s="57">
        <v>9681</v>
      </c>
      <c r="K26" s="57">
        <v>18170</v>
      </c>
      <c r="L26" s="57">
        <v>10835</v>
      </c>
      <c r="M26" s="57">
        <v>10869</v>
      </c>
      <c r="N26" s="57">
        <v>15457</v>
      </c>
      <c r="O26" s="57">
        <v>33341</v>
      </c>
      <c r="P26" s="57">
        <v>7820</v>
      </c>
      <c r="Q26" s="57">
        <v>2952</v>
      </c>
      <c r="R26" s="57">
        <v>10739</v>
      </c>
      <c r="S26" s="57">
        <v>3171</v>
      </c>
      <c r="T26" s="15">
        <v>3945</v>
      </c>
      <c r="U26" s="10">
        <f aca="true" t="shared" si="9" ref="U26:U41">SUM(F26:T26)</f>
        <v>276113</v>
      </c>
    </row>
    <row r="27" spans="1:21" ht="51.75" customHeight="1">
      <c r="A27" s="9">
        <v>1200</v>
      </c>
      <c r="B27" s="7" t="s">
        <v>8</v>
      </c>
      <c r="C27" s="25">
        <v>5474</v>
      </c>
      <c r="D27" s="25">
        <v>8846</v>
      </c>
      <c r="E27" s="25">
        <v>14147</v>
      </c>
      <c r="F27" s="28">
        <f t="shared" si="8"/>
        <v>28467</v>
      </c>
      <c r="G27" s="25">
        <v>3713</v>
      </c>
      <c r="H27" s="25">
        <v>2704</v>
      </c>
      <c r="I27" s="25">
        <v>5579</v>
      </c>
      <c r="J27" s="25">
        <v>2686</v>
      </c>
      <c r="K27" s="25">
        <v>5006</v>
      </c>
      <c r="L27" s="25">
        <v>2610</v>
      </c>
      <c r="M27" s="25">
        <v>3063</v>
      </c>
      <c r="N27" s="25">
        <v>3723</v>
      </c>
      <c r="O27" s="25">
        <v>9226</v>
      </c>
      <c r="P27" s="25">
        <v>2362</v>
      </c>
      <c r="Q27" s="25">
        <v>711</v>
      </c>
      <c r="R27" s="25">
        <v>2975</v>
      </c>
      <c r="S27" s="25">
        <v>892</v>
      </c>
      <c r="T27" s="1">
        <v>1103</v>
      </c>
      <c r="U27" s="10">
        <f t="shared" si="9"/>
        <v>74820</v>
      </c>
    </row>
    <row r="28" spans="1:21" ht="24" customHeight="1">
      <c r="A28" s="9">
        <v>2100</v>
      </c>
      <c r="B28" s="7" t="s">
        <v>1</v>
      </c>
      <c r="C28" s="57"/>
      <c r="D28" s="57"/>
      <c r="E28" s="57"/>
      <c r="F28" s="28">
        <f t="shared" si="8"/>
        <v>0</v>
      </c>
      <c r="G28" s="57"/>
      <c r="H28" s="57">
        <v>20</v>
      </c>
      <c r="I28" s="57"/>
      <c r="J28" s="57">
        <v>20</v>
      </c>
      <c r="K28" s="57">
        <v>10</v>
      </c>
      <c r="L28" s="57">
        <v>20</v>
      </c>
      <c r="M28" s="57">
        <v>10</v>
      </c>
      <c r="N28" s="57">
        <v>10</v>
      </c>
      <c r="O28" s="57">
        <v>10</v>
      </c>
      <c r="P28" s="57"/>
      <c r="Q28" s="57"/>
      <c r="R28" s="57"/>
      <c r="S28" s="57"/>
      <c r="T28" s="15">
        <v>10</v>
      </c>
      <c r="U28" s="10">
        <f t="shared" si="9"/>
        <v>110</v>
      </c>
    </row>
    <row r="29" spans="1:21" ht="18" customHeight="1">
      <c r="A29" s="9">
        <v>2200</v>
      </c>
      <c r="B29" s="7" t="s">
        <v>9</v>
      </c>
      <c r="C29" s="25">
        <v>2928</v>
      </c>
      <c r="D29" s="25">
        <v>11615</v>
      </c>
      <c r="E29" s="25">
        <v>18260</v>
      </c>
      <c r="F29" s="28">
        <f t="shared" si="8"/>
        <v>32803</v>
      </c>
      <c r="G29" s="25">
        <v>4460</v>
      </c>
      <c r="H29" s="57">
        <v>4020</v>
      </c>
      <c r="I29" s="57">
        <v>8200</v>
      </c>
      <c r="J29" s="57">
        <v>2519</v>
      </c>
      <c r="K29" s="57">
        <v>5955</v>
      </c>
      <c r="L29" s="57">
        <v>2852</v>
      </c>
      <c r="M29" s="57">
        <v>10667</v>
      </c>
      <c r="N29" s="57">
        <v>1598</v>
      </c>
      <c r="O29" s="57">
        <v>10790</v>
      </c>
      <c r="P29" s="57">
        <v>2248</v>
      </c>
      <c r="Q29" s="57">
        <v>2600</v>
      </c>
      <c r="R29" s="57">
        <v>5660</v>
      </c>
      <c r="S29" s="57">
        <v>189</v>
      </c>
      <c r="T29" s="15">
        <v>507</v>
      </c>
      <c r="U29" s="10">
        <f t="shared" si="9"/>
        <v>95068</v>
      </c>
    </row>
    <row r="30" spans="1:21" ht="24" customHeight="1">
      <c r="A30" s="9">
        <v>2300</v>
      </c>
      <c r="B30" s="7" t="s">
        <v>10</v>
      </c>
      <c r="C30" s="57">
        <v>740</v>
      </c>
      <c r="D30" s="57">
        <v>1722</v>
      </c>
      <c r="E30" s="57">
        <v>3657</v>
      </c>
      <c r="F30" s="28">
        <f t="shared" si="8"/>
        <v>6119</v>
      </c>
      <c r="G30" s="57">
        <v>1050</v>
      </c>
      <c r="H30" s="57">
        <v>1510</v>
      </c>
      <c r="I30" s="57">
        <v>1061</v>
      </c>
      <c r="J30" s="57">
        <v>780</v>
      </c>
      <c r="K30" s="57">
        <v>4067</v>
      </c>
      <c r="L30" s="57">
        <v>1581</v>
      </c>
      <c r="M30" s="57">
        <v>1277</v>
      </c>
      <c r="N30" s="57">
        <v>2500</v>
      </c>
      <c r="O30" s="57">
        <v>5043</v>
      </c>
      <c r="P30" s="57">
        <v>750</v>
      </c>
      <c r="Q30" s="57">
        <v>757</v>
      </c>
      <c r="R30" s="57">
        <v>560</v>
      </c>
      <c r="S30" s="57">
        <v>67</v>
      </c>
      <c r="T30" s="15">
        <v>1503</v>
      </c>
      <c r="U30" s="10">
        <f t="shared" si="9"/>
        <v>28625</v>
      </c>
    </row>
    <row r="31" spans="1:21" ht="20.25" customHeight="1">
      <c r="A31" s="74" t="s">
        <v>41</v>
      </c>
      <c r="B31" s="93"/>
      <c r="C31" s="10">
        <f aca="true" t="shared" si="10" ref="C31:T31">SUM(C26:C30)</f>
        <v>29126</v>
      </c>
      <c r="D31" s="10">
        <f t="shared" si="10"/>
        <v>54064</v>
      </c>
      <c r="E31" s="10">
        <f t="shared" si="10"/>
        <v>87281</v>
      </c>
      <c r="F31" s="28">
        <f t="shared" si="8"/>
        <v>170471</v>
      </c>
      <c r="G31" s="10">
        <f t="shared" si="10"/>
        <v>22391</v>
      </c>
      <c r="H31" s="10">
        <f t="shared" si="10"/>
        <v>17978</v>
      </c>
      <c r="I31" s="10">
        <f t="shared" si="10"/>
        <v>37999</v>
      </c>
      <c r="J31" s="10">
        <f t="shared" si="10"/>
        <v>15686</v>
      </c>
      <c r="K31" s="10">
        <f t="shared" si="10"/>
        <v>33208</v>
      </c>
      <c r="L31" s="10">
        <f t="shared" si="10"/>
        <v>17898</v>
      </c>
      <c r="M31" s="10">
        <f t="shared" si="10"/>
        <v>25886</v>
      </c>
      <c r="N31" s="10">
        <f t="shared" si="10"/>
        <v>23288</v>
      </c>
      <c r="O31" s="10">
        <f t="shared" si="10"/>
        <v>58410</v>
      </c>
      <c r="P31" s="10">
        <f t="shared" si="10"/>
        <v>13180</v>
      </c>
      <c r="Q31" s="10">
        <f t="shared" si="10"/>
        <v>7020</v>
      </c>
      <c r="R31" s="10">
        <f t="shared" si="10"/>
        <v>19934</v>
      </c>
      <c r="S31" s="10">
        <f t="shared" si="10"/>
        <v>4319</v>
      </c>
      <c r="T31" s="10">
        <f t="shared" si="10"/>
        <v>7068</v>
      </c>
      <c r="U31" s="10">
        <f t="shared" si="9"/>
        <v>474736</v>
      </c>
    </row>
    <row r="32" spans="1:21" ht="48.75" customHeight="1">
      <c r="A32" s="74" t="s">
        <v>72</v>
      </c>
      <c r="B32" s="80"/>
      <c r="C32" s="56">
        <v>14707</v>
      </c>
      <c r="D32" s="56">
        <v>17102</v>
      </c>
      <c r="E32" s="56">
        <v>31347</v>
      </c>
      <c r="F32" s="28">
        <v>63083</v>
      </c>
      <c r="G32" s="56">
        <v>6297</v>
      </c>
      <c r="H32" s="56">
        <v>6659</v>
      </c>
      <c r="I32" s="56">
        <v>10949</v>
      </c>
      <c r="J32" s="56">
        <v>6636</v>
      </c>
      <c r="K32" s="56">
        <v>10770</v>
      </c>
      <c r="L32" s="56">
        <v>7051</v>
      </c>
      <c r="M32" s="56">
        <v>9095</v>
      </c>
      <c r="N32" s="56">
        <v>7984</v>
      </c>
      <c r="O32" s="56">
        <v>18691</v>
      </c>
      <c r="P32" s="56">
        <v>4194</v>
      </c>
      <c r="Q32" s="56">
        <v>2065</v>
      </c>
      <c r="R32" s="56">
        <v>6067</v>
      </c>
      <c r="S32" s="56">
        <v>1440</v>
      </c>
      <c r="T32" s="56">
        <v>2570</v>
      </c>
      <c r="U32" s="10">
        <v>164217</v>
      </c>
    </row>
    <row r="33" spans="1:21" ht="38.25" customHeight="1">
      <c r="A33" s="81" t="s">
        <v>52</v>
      </c>
      <c r="B33" s="83"/>
      <c r="C33" s="11">
        <f aca="true" t="shared" si="11" ref="C33:U33">C32/4/C10</f>
        <v>72.09313725490196</v>
      </c>
      <c r="D33" s="11">
        <f t="shared" si="11"/>
        <v>68.95967741935483</v>
      </c>
      <c r="E33" s="11">
        <f t="shared" si="11"/>
        <v>76.83088235294117</v>
      </c>
      <c r="F33" s="11">
        <f t="shared" si="11"/>
        <v>73.35232558139535</v>
      </c>
      <c r="G33" s="11">
        <f t="shared" si="11"/>
        <v>87.45833333333333</v>
      </c>
      <c r="H33" s="11">
        <f t="shared" si="11"/>
        <v>83.2375</v>
      </c>
      <c r="I33" s="11">
        <f t="shared" si="11"/>
        <v>80.50735294117646</v>
      </c>
      <c r="J33" s="11">
        <f t="shared" si="11"/>
        <v>75.4090909090909</v>
      </c>
      <c r="K33" s="11">
        <f t="shared" si="11"/>
        <v>112.1875</v>
      </c>
      <c r="L33" s="11">
        <f t="shared" si="11"/>
        <v>135.59615384615384</v>
      </c>
      <c r="M33" s="11">
        <f t="shared" si="11"/>
        <v>87.45192307692308</v>
      </c>
      <c r="N33" s="11">
        <f t="shared" si="11"/>
        <v>83.16666666666667</v>
      </c>
      <c r="O33" s="11">
        <f t="shared" si="11"/>
        <v>97.34895833333333</v>
      </c>
      <c r="P33" s="11">
        <f t="shared" si="11"/>
        <v>74.89285714285714</v>
      </c>
      <c r="Q33" s="11">
        <f t="shared" si="11"/>
        <v>51.625</v>
      </c>
      <c r="R33" s="11">
        <f t="shared" si="11"/>
        <v>108.33928571428571</v>
      </c>
      <c r="S33" s="11">
        <f t="shared" si="11"/>
        <v>72</v>
      </c>
      <c r="T33" s="11">
        <f t="shared" si="11"/>
        <v>80.3125</v>
      </c>
      <c r="U33" s="11">
        <f t="shared" si="11"/>
        <v>82.93787878787879</v>
      </c>
    </row>
    <row r="34" spans="1:21" ht="38.25" customHeight="1">
      <c r="A34" s="18"/>
      <c r="B34" s="3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2" customHeight="1">
      <c r="A35" s="76" t="s">
        <v>45</v>
      </c>
      <c r="B35" s="77"/>
      <c r="C35" s="94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52"/>
      <c r="U35" s="51"/>
    </row>
    <row r="36" spans="1:21" ht="39.75" customHeight="1">
      <c r="A36" s="84" t="s">
        <v>57</v>
      </c>
      <c r="B36" s="85"/>
      <c r="C36" s="8">
        <v>6845</v>
      </c>
      <c r="D36" s="8">
        <v>16428</v>
      </c>
      <c r="E36" s="8">
        <v>23274</v>
      </c>
      <c r="F36" s="12">
        <f aca="true" t="shared" si="12" ref="F36:F41">SUM(C36:E36)</f>
        <v>46547</v>
      </c>
      <c r="G36" s="8">
        <v>5818</v>
      </c>
      <c r="H36" s="8">
        <v>3765</v>
      </c>
      <c r="I36" s="8">
        <v>14033</v>
      </c>
      <c r="J36" s="8">
        <v>4107</v>
      </c>
      <c r="K36" s="8">
        <v>6503</v>
      </c>
      <c r="L36" s="8">
        <v>3423</v>
      </c>
      <c r="M36" s="8">
        <v>6503</v>
      </c>
      <c r="N36" s="8">
        <v>5818</v>
      </c>
      <c r="O36" s="8">
        <v>13006</v>
      </c>
      <c r="P36" s="8">
        <v>3765</v>
      </c>
      <c r="Q36" s="25">
        <v>3080</v>
      </c>
      <c r="R36" s="8">
        <v>4107</v>
      </c>
      <c r="S36" s="8">
        <v>1711</v>
      </c>
      <c r="T36" s="8">
        <v>2054</v>
      </c>
      <c r="U36" s="10">
        <f t="shared" si="9"/>
        <v>124240</v>
      </c>
    </row>
    <row r="37" spans="1:21" ht="39.75" customHeight="1">
      <c r="A37" s="84" t="s">
        <v>74</v>
      </c>
      <c r="B37" s="85"/>
      <c r="C37" s="25">
        <v>6884</v>
      </c>
      <c r="D37" s="25">
        <v>8713</v>
      </c>
      <c r="E37" s="25">
        <v>13947</v>
      </c>
      <c r="F37" s="28">
        <f t="shared" si="12"/>
        <v>29544</v>
      </c>
      <c r="G37" s="25">
        <v>2536</v>
      </c>
      <c r="H37" s="25">
        <v>2717</v>
      </c>
      <c r="I37" s="25">
        <v>6340</v>
      </c>
      <c r="J37" s="25">
        <v>3080</v>
      </c>
      <c r="K37" s="25">
        <v>3261</v>
      </c>
      <c r="L37" s="25">
        <v>1811</v>
      </c>
      <c r="M37" s="25">
        <v>3985</v>
      </c>
      <c r="N37" s="25">
        <v>3261</v>
      </c>
      <c r="O37" s="25">
        <v>6918</v>
      </c>
      <c r="P37" s="25">
        <v>1993</v>
      </c>
      <c r="Q37" s="25">
        <v>1449</v>
      </c>
      <c r="R37" s="25">
        <v>1993</v>
      </c>
      <c r="S37" s="25">
        <v>725</v>
      </c>
      <c r="T37" s="25">
        <v>1087</v>
      </c>
      <c r="U37" s="36">
        <f t="shared" si="9"/>
        <v>70700</v>
      </c>
    </row>
    <row r="38" spans="1:21" ht="48" customHeight="1">
      <c r="A38" s="84" t="s">
        <v>75</v>
      </c>
      <c r="B38" s="85"/>
      <c r="C38" s="25">
        <v>333</v>
      </c>
      <c r="D38" s="25">
        <v>11</v>
      </c>
      <c r="E38" s="25">
        <v>830</v>
      </c>
      <c r="F38" s="28">
        <f t="shared" si="12"/>
        <v>1174</v>
      </c>
      <c r="G38" s="25">
        <v>111</v>
      </c>
      <c r="H38" s="25"/>
      <c r="I38" s="25">
        <v>356</v>
      </c>
      <c r="J38" s="25">
        <v>82</v>
      </c>
      <c r="K38" s="25">
        <v>333</v>
      </c>
      <c r="L38" s="25"/>
      <c r="M38" s="25">
        <v>237</v>
      </c>
      <c r="N38" s="25">
        <v>356</v>
      </c>
      <c r="O38" s="25">
        <v>388</v>
      </c>
      <c r="P38" s="25">
        <v>119</v>
      </c>
      <c r="Q38" s="25">
        <v>111</v>
      </c>
      <c r="R38" s="25">
        <v>371</v>
      </c>
      <c r="S38" s="25">
        <v>100</v>
      </c>
      <c r="T38" s="25">
        <v>81</v>
      </c>
      <c r="U38" s="36">
        <f t="shared" si="9"/>
        <v>3819</v>
      </c>
    </row>
    <row r="39" spans="1:21" ht="22.5" customHeight="1">
      <c r="A39" s="84" t="s">
        <v>70</v>
      </c>
      <c r="B39" s="85"/>
      <c r="C39" s="25">
        <v>262</v>
      </c>
      <c r="D39" s="25">
        <v>521</v>
      </c>
      <c r="E39" s="25">
        <v>768</v>
      </c>
      <c r="F39" s="28">
        <f t="shared" si="12"/>
        <v>1551</v>
      </c>
      <c r="G39" s="25">
        <v>179</v>
      </c>
      <c r="H39" s="25">
        <v>127</v>
      </c>
      <c r="I39" s="25">
        <v>335</v>
      </c>
      <c r="J39" s="25">
        <v>143</v>
      </c>
      <c r="K39" s="25">
        <v>204</v>
      </c>
      <c r="L39" s="25">
        <v>106</v>
      </c>
      <c r="M39" s="25">
        <v>207</v>
      </c>
      <c r="N39" s="25">
        <v>191</v>
      </c>
      <c r="O39" s="25">
        <v>406</v>
      </c>
      <c r="P39" s="25">
        <v>115</v>
      </c>
      <c r="Q39" s="25">
        <v>94</v>
      </c>
      <c r="R39" s="25">
        <v>127</v>
      </c>
      <c r="S39" s="25">
        <v>48</v>
      </c>
      <c r="T39" s="25">
        <v>66</v>
      </c>
      <c r="U39" s="36">
        <f t="shared" si="9"/>
        <v>3899</v>
      </c>
    </row>
    <row r="40" spans="1:21" ht="39.75" customHeight="1">
      <c r="A40" s="9">
        <v>2363</v>
      </c>
      <c r="B40" s="38" t="s">
        <v>58</v>
      </c>
      <c r="C40" s="15">
        <v>9053</v>
      </c>
      <c r="D40" s="15">
        <v>21204</v>
      </c>
      <c r="E40" s="15">
        <v>29440</v>
      </c>
      <c r="F40" s="28">
        <f t="shared" si="12"/>
        <v>59697</v>
      </c>
      <c r="G40" s="15">
        <v>4000</v>
      </c>
      <c r="H40" s="15">
        <v>4000</v>
      </c>
      <c r="I40" s="15">
        <v>11000</v>
      </c>
      <c r="J40" s="15">
        <v>3700</v>
      </c>
      <c r="K40" s="15">
        <v>8000</v>
      </c>
      <c r="L40" s="15">
        <v>5100</v>
      </c>
      <c r="M40" s="15">
        <v>5800</v>
      </c>
      <c r="N40" s="15">
        <v>5170</v>
      </c>
      <c r="O40" s="15">
        <v>11700</v>
      </c>
      <c r="P40" s="15">
        <v>3900</v>
      </c>
      <c r="Q40" s="57">
        <v>1749</v>
      </c>
      <c r="R40" s="15">
        <v>4130</v>
      </c>
      <c r="S40" s="15">
        <v>1550</v>
      </c>
      <c r="T40" s="15">
        <v>1232</v>
      </c>
      <c r="U40" s="36">
        <f t="shared" si="9"/>
        <v>130728</v>
      </c>
    </row>
    <row r="41" spans="1:21" ht="15.75" customHeight="1">
      <c r="A41" s="88" t="s">
        <v>44</v>
      </c>
      <c r="B41" s="69"/>
      <c r="C41" s="8"/>
      <c r="D41" s="8"/>
      <c r="E41" s="8"/>
      <c r="F41" s="28">
        <f t="shared" si="12"/>
        <v>0</v>
      </c>
      <c r="G41" s="8"/>
      <c r="H41" s="8">
        <v>2080</v>
      </c>
      <c r="I41" s="8">
        <v>2265</v>
      </c>
      <c r="J41" s="8"/>
      <c r="K41" s="8">
        <v>450</v>
      </c>
      <c r="L41" s="8">
        <v>201</v>
      </c>
      <c r="M41" s="8">
        <v>6000</v>
      </c>
      <c r="N41" s="8"/>
      <c r="O41" s="8"/>
      <c r="P41" s="8">
        <v>19248</v>
      </c>
      <c r="Q41" s="25">
        <v>50</v>
      </c>
      <c r="R41" s="8"/>
      <c r="S41" s="8"/>
      <c r="T41" s="8"/>
      <c r="U41" s="36">
        <f t="shared" si="9"/>
        <v>30294</v>
      </c>
    </row>
    <row r="42" spans="1:21" ht="15.75" customHeight="1">
      <c r="A42" s="41" t="s">
        <v>59</v>
      </c>
      <c r="B42" s="41"/>
      <c r="C42" s="16">
        <f>SUM(C36:C41)</f>
        <v>23377</v>
      </c>
      <c r="D42" s="16">
        <f aca="true" t="shared" si="13" ref="D42:U42">SUM(D36:D41)</f>
        <v>46877</v>
      </c>
      <c r="E42" s="16">
        <f t="shared" si="13"/>
        <v>68259</v>
      </c>
      <c r="F42" s="16">
        <f t="shared" si="13"/>
        <v>138513</v>
      </c>
      <c r="G42" s="16">
        <f t="shared" si="13"/>
        <v>12644</v>
      </c>
      <c r="H42" s="16">
        <f t="shared" si="13"/>
        <v>12689</v>
      </c>
      <c r="I42" s="16">
        <f t="shared" si="13"/>
        <v>34329</v>
      </c>
      <c r="J42" s="16">
        <f t="shared" si="13"/>
        <v>11112</v>
      </c>
      <c r="K42" s="16">
        <f t="shared" si="13"/>
        <v>18751</v>
      </c>
      <c r="L42" s="16">
        <f t="shared" si="13"/>
        <v>10641</v>
      </c>
      <c r="M42" s="16">
        <f t="shared" si="13"/>
        <v>22732</v>
      </c>
      <c r="N42" s="16">
        <f t="shared" si="13"/>
        <v>14796</v>
      </c>
      <c r="O42" s="16">
        <f t="shared" si="13"/>
        <v>32418</v>
      </c>
      <c r="P42" s="16">
        <f t="shared" si="13"/>
        <v>29140</v>
      </c>
      <c r="Q42" s="16">
        <f t="shared" si="13"/>
        <v>6533</v>
      </c>
      <c r="R42" s="16">
        <f t="shared" si="13"/>
        <v>10728</v>
      </c>
      <c r="S42" s="16">
        <f t="shared" si="13"/>
        <v>4134</v>
      </c>
      <c r="T42" s="16">
        <f t="shared" si="13"/>
        <v>4520</v>
      </c>
      <c r="U42" s="16">
        <f t="shared" si="13"/>
        <v>363680</v>
      </c>
    </row>
    <row r="43" spans="1:21" ht="18.75" customHeight="1">
      <c r="A43" s="86" t="s">
        <v>60</v>
      </c>
      <c r="B43" s="87"/>
      <c r="C43" s="15">
        <f aca="true" t="shared" si="14" ref="C43:U43">C22+C31+C42</f>
        <v>125300</v>
      </c>
      <c r="D43" s="15">
        <f t="shared" si="14"/>
        <v>228580</v>
      </c>
      <c r="E43" s="15">
        <f t="shared" si="14"/>
        <v>337166</v>
      </c>
      <c r="F43" s="15">
        <f t="shared" si="14"/>
        <v>691046</v>
      </c>
      <c r="G43" s="15">
        <f t="shared" si="14"/>
        <v>70551</v>
      </c>
      <c r="H43" s="15">
        <f t="shared" si="14"/>
        <v>55757</v>
      </c>
      <c r="I43" s="15">
        <f t="shared" si="14"/>
        <v>140614</v>
      </c>
      <c r="J43" s="15">
        <f t="shared" si="14"/>
        <v>53102</v>
      </c>
      <c r="K43" s="15">
        <f t="shared" si="14"/>
        <v>125276</v>
      </c>
      <c r="L43" s="15">
        <f t="shared" si="14"/>
        <v>58703</v>
      </c>
      <c r="M43" s="15">
        <f t="shared" si="14"/>
        <v>94162</v>
      </c>
      <c r="N43" s="15">
        <f t="shared" si="14"/>
        <v>83010</v>
      </c>
      <c r="O43" s="15">
        <f t="shared" si="14"/>
        <v>178864</v>
      </c>
      <c r="P43" s="15">
        <f t="shared" si="14"/>
        <v>60127</v>
      </c>
      <c r="Q43" s="15">
        <f t="shared" si="14"/>
        <v>27190</v>
      </c>
      <c r="R43" s="15">
        <f t="shared" si="14"/>
        <v>49909</v>
      </c>
      <c r="S43" s="15">
        <f t="shared" si="14"/>
        <v>13276</v>
      </c>
      <c r="T43" s="15">
        <f t="shared" si="14"/>
        <v>27589</v>
      </c>
      <c r="U43" s="15">
        <f t="shared" si="14"/>
        <v>1729176</v>
      </c>
    </row>
    <row r="45" spans="3:8" ht="12.75">
      <c r="C45" s="1" t="s">
        <v>84</v>
      </c>
      <c r="H45" s="1" t="s">
        <v>82</v>
      </c>
    </row>
  </sheetData>
  <sheetProtection/>
  <mergeCells count="16">
    <mergeCell ref="A43:B43"/>
    <mergeCell ref="B3:E3"/>
    <mergeCell ref="A41:B41"/>
    <mergeCell ref="A25:U25"/>
    <mergeCell ref="A31:B31"/>
    <mergeCell ref="A33:B33"/>
    <mergeCell ref="A35:C35"/>
    <mergeCell ref="A16:U16"/>
    <mergeCell ref="A23:B23"/>
    <mergeCell ref="A32:B32"/>
    <mergeCell ref="A24:B24"/>
    <mergeCell ref="A22:B22"/>
    <mergeCell ref="A37:B37"/>
    <mergeCell ref="A39:B39"/>
    <mergeCell ref="A36:B36"/>
    <mergeCell ref="A38:B38"/>
  </mergeCells>
  <printOptions/>
  <pageMargins left="0.7480314960629921" right="0.7480314960629921" top="1.1811023622047245" bottom="0.7874015748031497" header="0.5118110236220472" footer="0.5118110236220472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Laima Liepiņa</cp:lastModifiedBy>
  <cp:lastPrinted>2013-09-28T06:04:51Z</cp:lastPrinted>
  <dcterms:created xsi:type="dcterms:W3CDTF">2004-02-26T13:25:26Z</dcterms:created>
  <dcterms:modified xsi:type="dcterms:W3CDTF">2013-09-28T06:05:02Z</dcterms:modified>
  <cp:category/>
  <cp:version/>
  <cp:contentType/>
  <cp:contentStatus/>
</cp:coreProperties>
</file>