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035" windowHeight="10920" firstSheet="5" activeTab="14"/>
  </bookViews>
  <sheets>
    <sheet name="Kopsavilkums" sheetId="1" r:id="rId1"/>
    <sheet name="Arona" sheetId="2" r:id="rId2"/>
    <sheet name="Barkava" sheetId="3" r:id="rId3"/>
    <sheet name="Bērzaune" sheetId="4" r:id="rId4"/>
    <sheet name="Dzelzava" sheetId="5" r:id="rId5"/>
    <sheet name="Kalsnava" sheetId="6" r:id="rId6"/>
    <sheet name="Lazdona" sheetId="7" r:id="rId7"/>
    <sheet name="Liezēre" sheetId="8" r:id="rId8"/>
    <sheet name="Ļaudona" sheetId="9" r:id="rId9"/>
    <sheet name="Mārciena" sheetId="10" r:id="rId10"/>
    <sheet name="Mētriena" sheetId="11" r:id="rId11"/>
    <sheet name="Ošupe" sheetId="12" r:id="rId12"/>
    <sheet name="Prauliena" sheetId="13" r:id="rId13"/>
    <sheet name="Sarkaņi" sheetId="14" r:id="rId14"/>
    <sheet name="Vestiena" sheetId="15" r:id="rId15"/>
    <sheet name="Madona" sheetId="16" r:id="rId16"/>
    <sheet name="abc" sheetId="17" r:id="rId17"/>
  </sheets>
  <definedNames>
    <definedName name="OLE_LINK2" localSheetId="1">'Arona'!$A$3</definedName>
  </definedNames>
  <calcPr fullCalcOnLoad="1"/>
</workbook>
</file>

<file path=xl/sharedStrings.xml><?xml version="1.0" encoding="utf-8"?>
<sst xmlns="http://schemas.openxmlformats.org/spreadsheetml/2006/main" count="1233" uniqueCount="629">
  <si>
    <t>Pielikums Nr.1.</t>
  </si>
  <si>
    <t xml:space="preserve">  Līdzekļu sadalījums Aronas pagasta pārvaldē remontiem un pamatlīdzekļu iegādei</t>
  </si>
  <si>
    <t>Prioritāte Nr.</t>
  </si>
  <si>
    <t>Darba nosaukums</t>
  </si>
  <si>
    <t>Kopējā Summa</t>
  </si>
  <si>
    <t>No novada piešķ.līdzekļiem</t>
  </si>
  <si>
    <t>No pašv.līdz.atlikuma</t>
  </si>
  <si>
    <t>Līdzekļu iztrūkums</t>
  </si>
  <si>
    <t>Skolas jumta remonts</t>
  </si>
  <si>
    <t>Darbi izdarīti 2012,g,</t>
  </si>
  <si>
    <t>Skolas durvju nomaiņa</t>
  </si>
  <si>
    <t>Pakāpeniski mainām pēc fin. iespējām</t>
  </si>
  <si>
    <t>Multif.centrs(darbi,ko neiekļāva  ELFLA projektā)</t>
  </si>
  <si>
    <t>Darbi izdarīti 2012.g.</t>
  </si>
  <si>
    <t>Datori pārvaldei</t>
  </si>
  <si>
    <t>Iegādāti,nomainot sabojājušos</t>
  </si>
  <si>
    <t>Dators kultūras namā</t>
  </si>
  <si>
    <t>Projekta izstrāde derīgo izrakteņu atradnei. Topogrāfija</t>
  </si>
  <si>
    <t>Citas atļaujas saņemtas</t>
  </si>
  <si>
    <t xml:space="preserve">Skolas virtuvei saldējamais skapis  </t>
  </si>
  <si>
    <t>Esošais nolietojies</t>
  </si>
  <si>
    <t>Datori skolai</t>
  </si>
  <si>
    <t>Mūsdienīga mācību procesa nodrošināšanai</t>
  </si>
  <si>
    <t>Digitālās klavieres skolai</t>
  </si>
  <si>
    <t>Projektors skolai</t>
  </si>
  <si>
    <t>Jumta nomaiņa Dimantu ēkai</t>
  </si>
  <si>
    <t>Bibliotēka,sporta zāle Zalgauskā</t>
  </si>
  <si>
    <t>Zibensaizsardzība skolas ēkai</t>
  </si>
  <si>
    <t>Jumta renovācijas projektā netika iekļauta</t>
  </si>
  <si>
    <t>Kopā</t>
  </si>
  <si>
    <t>Pielikums nr.2.</t>
  </si>
  <si>
    <t>Nepieciešamais finansējums remontiem un  pamatlīdzekļiem Barkavas pagasta pārvaldes iestādēs</t>
  </si>
  <si>
    <t>Nr.p.k.</t>
  </si>
  <si>
    <t>Pagasts</t>
  </si>
  <si>
    <t>Iestāde</t>
  </si>
  <si>
    <t>Pamatlīdzeklis, kapitālā remonta objekts</t>
  </si>
  <si>
    <t>Daudzums</t>
  </si>
  <si>
    <t>Summa Ls/gab.</t>
  </si>
  <si>
    <t>Summa kopā Ls</t>
  </si>
  <si>
    <t>Pamatojums</t>
  </si>
  <si>
    <t>Barkavas</t>
  </si>
  <si>
    <t>Pagasta pārvalde</t>
  </si>
  <si>
    <t>Mazgabarīta traktors</t>
  </si>
  <si>
    <t>5000.00</t>
  </si>
  <si>
    <t>Teritorijas uzturēšanai</t>
  </si>
  <si>
    <t xml:space="preserve">PII " Ābelīte"  </t>
  </si>
  <si>
    <t>Rotaļu laukuma ierīkošana</t>
  </si>
  <si>
    <t>500.00</t>
  </si>
  <si>
    <t>PII " Ābelīte"  pārvietošanas projekta pabeigšanai</t>
  </si>
  <si>
    <t xml:space="preserve">PII "Ābelīte" </t>
  </si>
  <si>
    <t>Rotaļu iekārtas saskaņā ar projektu. Rotaļu laukumu aprīkojums</t>
  </si>
  <si>
    <t>Komplekts</t>
  </si>
  <si>
    <t>6700.00</t>
  </si>
  <si>
    <t>PII "Ābelīte"pārvietošanas projekta pabeigšanai</t>
  </si>
  <si>
    <t>PII "Ābelīte"</t>
  </si>
  <si>
    <t>Bērnu sekcija rotaļu telpā</t>
  </si>
  <si>
    <t>250.00</t>
  </si>
  <si>
    <t>Rotaļu telpas aprīkošanai</t>
  </si>
  <si>
    <t>Pansionāts</t>
  </si>
  <si>
    <t>Dušas- tualetes riteņkrēsls</t>
  </si>
  <si>
    <t>630.00</t>
  </si>
  <si>
    <t>Klientu aprūpes nodrošināšanai</t>
  </si>
  <si>
    <t>Grozīšanas palags</t>
  </si>
  <si>
    <t>225.00</t>
  </si>
  <si>
    <t>Mobilais pacēlājs</t>
  </si>
  <si>
    <t>1200.00</t>
  </si>
  <si>
    <t>klientu aprūpes nodrošināšanai</t>
  </si>
  <si>
    <t>Trauku mazgājamā mašīna</t>
  </si>
  <si>
    <t>450.00</t>
  </si>
  <si>
    <t>Automātiskās ārdurvis</t>
  </si>
  <si>
    <t>Pamatskola</t>
  </si>
  <si>
    <t>Apvienotās ēdnīcas palīgtelpu un ēdamzāles remonts</t>
  </si>
  <si>
    <t>3500.00</t>
  </si>
  <si>
    <t>Jāpabeidz iesāktais remonts</t>
  </si>
  <si>
    <t>Sporta zāles apgaismojuma nomaiņa</t>
  </si>
  <si>
    <t>2319.00</t>
  </si>
  <si>
    <t>Nekvalitatīvs apgaismojums</t>
  </si>
  <si>
    <t>KOPĀ</t>
  </si>
  <si>
    <t>22224.00</t>
  </si>
  <si>
    <t>t.sk. Madonas novada pašvaldības finansējums</t>
  </si>
  <si>
    <t>14580.00</t>
  </si>
  <si>
    <t>7644.00</t>
  </si>
  <si>
    <t>Nepieciešamie pamatlīdzekļi Bērzaunes pagasta pārvaldes iestādēs</t>
  </si>
  <si>
    <t>Prioritāte</t>
  </si>
  <si>
    <t>Pamatlīdzeklis</t>
  </si>
  <si>
    <t>Summa kopā</t>
  </si>
  <si>
    <t>Finansējums</t>
  </si>
  <si>
    <t>Bērzaunes</t>
  </si>
  <si>
    <t>Bibliotēka</t>
  </si>
  <si>
    <t>Kopētājs</t>
  </si>
  <si>
    <t>vsk.</t>
  </si>
  <si>
    <t>Esošais kopētājs nolietojies,vairākkārt remontēts,nelietderīgi ieguldīt naudu remotos,</t>
  </si>
  <si>
    <t>jāpērk no atlikuma vai novada finansējuma</t>
  </si>
  <si>
    <t>Komunālā saimniecība</t>
  </si>
  <si>
    <t>Ēkas ielā Aronas-2 remonts</t>
  </si>
  <si>
    <t>virtuve</t>
  </si>
  <si>
    <t>Lai 2013,gadā pabeigtu kopmītņu 1.un 2.stāvu istabiņu vienkāršoto renovāciju pa dzīvokļiem.3.stāvā renovācija tiks pabeigta no pārvaldes nesadalītā atlikuma līdzekļiem.</t>
  </si>
  <si>
    <t>trūkst līdzekļu</t>
  </si>
  <si>
    <t>Malkas šķūņu izbūve</t>
  </si>
  <si>
    <t>Kurināmā materiāla uzglabāšanai</t>
  </si>
  <si>
    <t>jābūvē no atlikuma vai novada finansējuma</t>
  </si>
  <si>
    <t>Gājēju celiņa izbūve Bērzaunē</t>
  </si>
  <si>
    <t>Lai nodrošinātu drošu gājēju pārvietošanos no Bērzaunes autobusu pieturas līdz Bērzaunes ciema centram.</t>
  </si>
  <si>
    <t>Tautas nams</t>
  </si>
  <si>
    <t>Ugunsdzēsības automātiskās sistēmas iegāde un montāža</t>
  </si>
  <si>
    <t>Lai nodrošinātu VUGD prasības</t>
  </si>
  <si>
    <t>Digitālo klavieru iegāde</t>
  </si>
  <si>
    <t>Esošās nolietojušās,vajadzīga bieža skaņošana. Nepieciešamas kvalitatīvai mēģinājumu darbībai un pasākumu norisei.</t>
  </si>
  <si>
    <t>Prožektoru iegāde</t>
  </si>
  <si>
    <t>Esošie prožektori nolietojušies,nav mainīti kopš tautas nama pa-stāvēšanas.Nepieciešami kvalitatīvai pasākumu norisei.</t>
  </si>
  <si>
    <t>No projekta</t>
  </si>
  <si>
    <t>Apskaņošanas sistēmas iegāde</t>
  </si>
  <si>
    <t>Esošā apskaņošanas sistēma nolietojusies, nav iespējama kvalitatīva pasākumu apskaņošana</t>
  </si>
  <si>
    <t>PII Vārpiņa</t>
  </si>
  <si>
    <t>Plīts iegāde</t>
  </si>
  <si>
    <t>Esošā nolietojusies, nedroša un neekonomiska, plīts virsma nelīdzena ar plaisām. Analogi pamatskolas plītij jāmaina pret drošu un ekonomisku.Pēc PVD pārbaudes protokola Nr. 50-12-01254. 24. oktobrī 2012. neatbilst higiēnas prasībām, cenas no SIA  UNIS KO piedāvājuma</t>
  </si>
  <si>
    <t>Elektriskā panna</t>
  </si>
  <si>
    <t>Vidusskola</t>
  </si>
  <si>
    <t>Tādas šobrīd nav , ir nepieciešama vituvē, jo visu pavārs cep uz mazām vairākām pannām uz plīts.cenas no SIA  UNIS KO piedāvājuma</t>
  </si>
  <si>
    <t>Elektriskā dārzeņu rīve</t>
  </si>
  <si>
    <t>Tādas šobrīd nav , ir nepieciešama vituvē, jo visus dārzeņus salātiem rīvē ar rokām.cenas no SIA  UNIS KO piedāvājuma</t>
  </si>
  <si>
    <t>iegādāta no atlikuma</t>
  </si>
  <si>
    <t>Gaļas maļāmā mašīna</t>
  </si>
  <si>
    <t xml:space="preserve"> PII ''Brīnumdārzs''</t>
  </si>
  <si>
    <t>iegādāta 1975. gadā neekonomiska, nolietota, cenas no SIA  UNIS KO piedāvājuma</t>
  </si>
  <si>
    <t>Videonovērošanas ierīkošana</t>
  </si>
  <si>
    <t>Skolai nav sarga.Vairākkārt ir demolēta skolas apkārtne.</t>
  </si>
  <si>
    <t>Kombinētās virpas iegāde</t>
  </si>
  <si>
    <t>Vecā kombinētā virpa ir  nolietojusies, nav iespējams kvalitatīvi vadīt mācību procesu darbmācībā.</t>
  </si>
  <si>
    <t>Jauniešu centrs</t>
  </si>
  <si>
    <t>Sniega pūtējs</t>
  </si>
  <si>
    <t>Ziemas periodā teritorijas attīrīšanai no sniega un ledus laukumu uzturēšanai.Ledus laukumi tiek veidoti 2 gab., un gadā vismaz trīs turnīri tiek noorganizēti.</t>
  </si>
  <si>
    <t>Zāles pļāvējs</t>
  </si>
  <si>
    <t>PII "Brīnumdārzs"</t>
  </si>
  <si>
    <t>vasaras periodā teritorijas apļaušana . Jauniešu centra tuvumā ir ap 1.50 ha platībā. Tas varētu būt arī kā jauniešu darba audzināšanas instruments, iesaistot jauniešus pie teritorijas uzturēšanas.</t>
  </si>
  <si>
    <t>Elektriskā plīts</t>
  </si>
  <si>
    <t>Notiek mēnesī reizi  virtuvē kulinātijas un ēst gatavošanas praktiskās nodarbības. Kā arī dažādu radošo nodarbību novadīšanai laiku pa laikam ir nepieciešama elektrikā plīts.( jauna ir efektīvāka un elekrības ekonomējošāka.</t>
  </si>
  <si>
    <t>Atpūtas stūrītis</t>
  </si>
  <si>
    <t>Atpūtas telpu iekārtošanai .</t>
  </si>
  <si>
    <t>Daru zināmu, ka uz 2013.gada sākumu Bērzaunes pagasta pārvaldes budžeta atlikums bija 16918.- LVL. Ja novads piešķir investīciju projektiem finansējumu 10.- LVL uz vienu pagasta iedzīvotāju, tad tas varētu Bērzaunes pagastam veidot 16780.- LVL kopsummu. Tātad atlikums veido otru pusi no investīcijām piešķirtajiem līdzekļiem. Kopīgais nepieciešamais finansējuma apjoms, kas tika pieprasīts ir 85825.- LVL. Trūkstošais finansējuma apjoms ir 52127.- LVL, kas nepieciešams Aronas ielas 2 kopmītņu korpusa renovācijas pabeigšanai, lai samazinātu izdevumus par tukšo dzīvojamo telpu apkuri, kas vidēji katru mēnesi ir 1500.- LVL par visiem trīs stāviem.</t>
  </si>
  <si>
    <t>Veicamais darbs</t>
  </si>
  <si>
    <t>Pamatojums, piezīmes</t>
  </si>
  <si>
    <t>Bērzaune</t>
  </si>
  <si>
    <t>Foajē 1.stāva remonts</t>
  </si>
  <si>
    <t>Telpas ļoti nolietotas,vizuāli nepievilcīgas.Remonts nav veikts kopš ēkas uzcelšanas 1970.gadā.</t>
  </si>
  <si>
    <t>jāremontē no atlikuma vai novada finansējuma</t>
  </si>
  <si>
    <t>Virtuves remonts</t>
  </si>
  <si>
    <t>Sienas flīzes krīt no sienām, jo flīzēts no b/d atvēršanas 1975. gadā, ventilācija nolietojusies, griestu segumā plaisas- slēdziens par virtuves remontu pēc PVD pārbaudes protokola Nr. 50-12-01254. 24. oktobrī 2012. neatbilst higiēnas prasībām</t>
  </si>
  <si>
    <t>Apkures krāšņu remonts</t>
  </si>
  <si>
    <t>Remonts nepieciešams, lai ievērotu ugunsdrošības prasības,</t>
  </si>
  <si>
    <t>Mājturības kabineta kapitālais remonts</t>
  </si>
  <si>
    <t>Telpas nolietotas, neatbilstošas attiecīgā apmācību procesa veikšanai. Vairākkārt atlikts remonts līdzekļu trūkuma dēļ.</t>
  </si>
  <si>
    <t>Summa</t>
  </si>
  <si>
    <t>Summa LVL kopā</t>
  </si>
  <si>
    <t>t.sk.no novada līdzekļiem</t>
  </si>
  <si>
    <t>t.sk.no pāraldes līdzekļu atlikuma uz gada sākumu</t>
  </si>
  <si>
    <t>Kalsnava</t>
  </si>
  <si>
    <t>Kalsnavas pirmskolas izglītības iestāde</t>
  </si>
  <si>
    <t>ēdināšanas bloka un ventilācijas remonts</t>
  </si>
  <si>
    <t>PVD prasības.                                           Grīdas izlīdzināšana, flīžu maiņa,sienas un griestu remonts, elektroinstalācijas un apgaismojuma maiņa, ventilācijas sistēmas  remonts</t>
  </si>
  <si>
    <t>Kalsnavas pamatskola</t>
  </si>
  <si>
    <t>iekšējā ūdensvada, kanalizācijas, apkures, ventilācijas remonts</t>
  </si>
  <si>
    <t>Sistēma avārijas stāvoklī, nolietojusies,nav atjaunota 38.gadus. Katru gadu tiek novērstas tikai avārijas situācijas</t>
  </si>
  <si>
    <t>skolas sporta zāles piebūves jumta remonts</t>
  </si>
  <si>
    <t>No jumta tek ūdens  un bojā sporta bloka ģērbtuves un dušas telpas</t>
  </si>
  <si>
    <t>skolas sporta zāles grīdas seguma atjaunošana</t>
  </si>
  <si>
    <t>Intensīvas izmantošanas rezultātā grīdas seguma virsējais pārklājums ir jāatjaumo ar speciālo pārklājumu-laku</t>
  </si>
  <si>
    <t>atbalsta personāla, skolas muzeja telpu remonts</t>
  </si>
  <si>
    <t>Skolā mācās bērni ar īpašām vajadzībām un ir nepieciešama  atbalsta personāla telpa, kurai nepieciešams veikt grīdas seguma nomaiņu, veikt  sienu un griestu krāsošanu</t>
  </si>
  <si>
    <t>divu klašu telpu remonts: vēstures-ģeogrāfijas un latviešu valodas kabineti</t>
  </si>
  <si>
    <t>Grīdas seguma nomaiņa, sienu un griestu izlīdzināšana, krāsošana</t>
  </si>
  <si>
    <t>Pārvaldes administrācija</t>
  </si>
  <si>
    <t>ēkas Pārupes ielā 2 fasādes remonts un logu nomaiņa</t>
  </si>
  <si>
    <t>Ir tehniskās apsekošanas  atzinums.                                               Ēkas fasādes ķieģeļi pēc ugunsgrēka 2000.gadā sadrupuši, vējainā, lietainā  laikā atdalās no sienas, kura atrodas virs ieejas ēkā, un apdraud cilvēku drošību.</t>
  </si>
  <si>
    <t>Nepieciešamie pamatlīdzekļi Kalsnavas pagasta pārvaldes iestādēs</t>
  </si>
  <si>
    <t>Novērošanas sistēma</t>
  </si>
  <si>
    <t>Sistēma nepieciešama kārtības un drošības nodrošināšanai skolas telpās, kuras  tiek intensīvi izmantotas arī ārpus stundu laika</t>
  </si>
  <si>
    <t>Projektors</t>
  </si>
  <si>
    <t>mācību procesa un sadarbības ar vecākiem kvalitatīvai nodrošināšanai</t>
  </si>
  <si>
    <t>Kalsnavas kultūras nams</t>
  </si>
  <si>
    <t>Printeris krāsainais</t>
  </si>
  <si>
    <t>Informācijas materiālu sagatavošanai un kultūras pasākumu noformēšanas vajadzībām</t>
  </si>
  <si>
    <t>apskaņošanas aparatūras komplekts</t>
  </si>
  <si>
    <t xml:space="preserve">kultūras namam nav apskaņošanas aparatūras </t>
  </si>
  <si>
    <t>Nepieciešamie pamatlīdzekļi Lazdonas pagasta pārvaldes iestādēs</t>
  </si>
  <si>
    <t>Pamatlīdzekļa izmaksas Ls</t>
  </si>
  <si>
    <t>Finansējuma avots</t>
  </si>
  <si>
    <t xml:space="preserve">Trūkstošais finansējums </t>
  </si>
  <si>
    <t>novads</t>
  </si>
  <si>
    <t>pārvalde</t>
  </si>
  <si>
    <t>Lazdonas</t>
  </si>
  <si>
    <t>pamatskola</t>
  </si>
  <si>
    <t>automašīna</t>
  </si>
  <si>
    <t>pagasta pārv.bibliotēka</t>
  </si>
  <si>
    <t>dators</t>
  </si>
  <si>
    <t>pagasta pārv.soc.darb. un bāriņtiesai</t>
  </si>
  <si>
    <t xml:space="preserve"> dators </t>
  </si>
  <si>
    <t>digitālās klavieres</t>
  </si>
  <si>
    <t>pirmsskolas grupa</t>
  </si>
  <si>
    <t>elekt. klavieres</t>
  </si>
  <si>
    <t>sporta inventārs</t>
  </si>
  <si>
    <t>rotaļu lauk.konstrukcijas</t>
  </si>
  <si>
    <t>mehāniskās klavieres</t>
  </si>
  <si>
    <t>pagasta pārvalde</t>
  </si>
  <si>
    <t>paklājs</t>
  </si>
  <si>
    <t>zāles pļāvējs</t>
  </si>
  <si>
    <t>kulšanas un maisīšanas mašīna virtuvei</t>
  </si>
  <si>
    <t>kopētājs</t>
  </si>
  <si>
    <t>skolas jumta kapitālā remonta projekta izstrāde un remonts</t>
  </si>
  <si>
    <t xml:space="preserve"> klašu kosm.remonts</t>
  </si>
  <si>
    <t xml:space="preserve"> bāriņtiesas tepu kosmētiskais remonts</t>
  </si>
  <si>
    <t xml:space="preserve"> 30 kvm</t>
  </si>
  <si>
    <t>kopā</t>
  </si>
  <si>
    <t>Nepieciešamie remonti Lazdonas pagasta pārvaldes iestādēs</t>
  </si>
  <si>
    <t>Pielikums Nr.6</t>
  </si>
  <si>
    <t>Pamatlīdzekļu pieprasījums LIEZĒRES PAGASTA PĀRVALDEI  2013.gadam</t>
  </si>
  <si>
    <t>Liezēre</t>
  </si>
  <si>
    <t>planetārais mikseris skolas ēdināšanas blokam</t>
  </si>
  <si>
    <t>Vecais mikseris nolietojies</t>
  </si>
  <si>
    <t>nopirkts</t>
  </si>
  <si>
    <t>Sakņu,sieru un sēņu griezējs</t>
  </si>
  <si>
    <t>nepieciešams ēdienu gatavošanai</t>
  </si>
  <si>
    <t>Trauku žāvētājs</t>
  </si>
  <si>
    <t>nepieciešams darbam virtuvē atbilstoši PVD prasībām</t>
  </si>
  <si>
    <t>Stelaža</t>
  </si>
  <si>
    <t>Kultūras nams</t>
  </si>
  <si>
    <t>Skatuves aizkari</t>
  </si>
  <si>
    <t>kompl</t>
  </si>
  <si>
    <t>Vecie nolietojušies</t>
  </si>
  <si>
    <t>vieglā automašīna</t>
  </si>
  <si>
    <t>Nepieciešama darbam, vecā a/maš. Mitsubishi Pajero nolietojusies, ekspluatācija ekonomiski neizdevīga</t>
  </si>
  <si>
    <t>Liezēres komunālā saimniecība</t>
  </si>
  <si>
    <t>ģenerators</t>
  </si>
  <si>
    <t xml:space="preserve">Lai nodrošinātu nepārtrauktu elektroenerģijas piegādi katlu mājai un artēziskai akai. </t>
  </si>
  <si>
    <t>piekabe vieglajai automaš.</t>
  </si>
  <si>
    <t>Nepieciešama darbam, vecā piekabe  nolietojusies.</t>
  </si>
  <si>
    <t>Pielikums Nr.7</t>
  </si>
  <si>
    <t>BJĀAC Ozoli</t>
  </si>
  <si>
    <t>zibens novadīšanas ierīces</t>
  </si>
  <si>
    <t>VUGD prasība</t>
  </si>
  <si>
    <t>Trīs klašu telpu remonts</t>
  </si>
  <si>
    <t>Telpas nolietojušās un neatbilst prasībām</t>
  </si>
  <si>
    <t>Pirmsskolas grupu ēka</t>
  </si>
  <si>
    <t>Jumta remonts</t>
  </si>
  <si>
    <t>Vecais jumts caurs</t>
  </si>
  <si>
    <t>Ēkas siltināšana</t>
  </si>
  <si>
    <t>tiek izstrādāts projekts</t>
  </si>
  <si>
    <t>Līdzekļu pieprasījums remontdarbu apmaksai LIEZĒRES PAGASTA PĀRVALDEI  2013.gadam</t>
  </si>
  <si>
    <t>Pielikums Nr.8</t>
  </si>
  <si>
    <t>Ļaudona</t>
  </si>
  <si>
    <t>Koridoru remonts</t>
  </si>
  <si>
    <t>97 m2</t>
  </si>
  <si>
    <r>
      <t xml:space="preserve">Saskaņā ar Veselības inspekcijas aktu Nr. 00248612 no 02.08.2012.- </t>
    </r>
    <r>
      <rPr>
        <b/>
        <sz val="10"/>
        <rFont val="Arial"/>
        <family val="0"/>
      </rPr>
      <t>Izpildes termiņš 02.02.2013.</t>
    </r>
  </si>
  <si>
    <t xml:space="preserve">Dabaszinību kabineta remonts, klases mēbeļu uzstādīšana, specifiskā aprīkojuma iegāde </t>
  </si>
  <si>
    <t>84m2- klases un skolotāja kabineta kopējā platība, darba vietas 18 skolēniem</t>
  </si>
  <si>
    <t xml:space="preserve">Pilnvērtīga un mūsdienām atbilstoša mācību procesa nodrošināšanai dabaszinībās.
 </t>
  </si>
  <si>
    <t>Internāts</t>
  </si>
  <si>
    <t>Kāpņu telpas remonts</t>
  </si>
  <si>
    <t>Mētriena</t>
  </si>
  <si>
    <t>elektriskā plīts  virtuvē</t>
  </si>
  <si>
    <t>no 6 riņķiem darbojas 2 riņķi</t>
  </si>
  <si>
    <t>zāles pļāvējs(traktorītis)</t>
  </si>
  <si>
    <t>nolietojies 15 gadu vecs</t>
  </si>
  <si>
    <t>kultūras nams</t>
  </si>
  <si>
    <t>datorkomplekts</t>
  </si>
  <si>
    <t xml:space="preserve">nolietojies </t>
  </si>
  <si>
    <t>bibliotēka</t>
  </si>
  <si>
    <t>bibliotēkas krājumi</t>
  </si>
  <si>
    <t>jaunu grāmatu iegāde</t>
  </si>
  <si>
    <t xml:space="preserve"> Pamatlīdzekļi MĒTRIENAS pagasta pārvaldes iestādēs</t>
  </si>
  <si>
    <t>Pielikums Nr.10</t>
  </si>
  <si>
    <t>Mētrienas</t>
  </si>
  <si>
    <t>Malkas šķūnīša uzcelšana</t>
  </si>
  <si>
    <t>200 m2</t>
  </si>
  <si>
    <t>šķūnītis nodega,nav kur glabāt malku</t>
  </si>
  <si>
    <t xml:space="preserve"> logu nomaiņa</t>
  </si>
  <si>
    <t xml:space="preserve">logi veci,izpuvuši kabineti auksti </t>
  </si>
  <si>
    <t>siltumnīcu izbūve</t>
  </si>
  <si>
    <t>120 m3</t>
  </si>
  <si>
    <t>saules kolektora enerģijas pilnvērtīga izmantošana</t>
  </si>
  <si>
    <t>Remonti  MĒTRIENAS pagasta pārvaldes iestādēs</t>
  </si>
  <si>
    <t>Iztrūkstošais finansējums Ls</t>
  </si>
  <si>
    <t>Praulienas</t>
  </si>
  <si>
    <t>Sporta un kultūras pasākumu zāles remonta projekta izstrādes izmaksas</t>
  </si>
  <si>
    <t>Apskaņošanas iekārta, mūzikas centrs</t>
  </si>
  <si>
    <t>Dokumentu kamera un projektora komplekts</t>
  </si>
  <si>
    <t>PII</t>
  </si>
  <si>
    <t>Grupas telpu remonts</t>
  </si>
  <si>
    <t>Guļamistabas remonts</t>
  </si>
  <si>
    <t>Garderobes-žāvētavas remonts</t>
  </si>
  <si>
    <t xml:space="preserve">Garderobes skapīši </t>
  </si>
  <si>
    <t xml:space="preserve">Gultas veļa </t>
  </si>
  <si>
    <t>100 kompl.</t>
  </si>
  <si>
    <t>Krēsliņi .</t>
  </si>
  <si>
    <t xml:space="preserve">  Līdzekļu sadalījums Praulienas pagasta pārvaldē remontiem un pamatlīdzekļu iegādei</t>
  </si>
  <si>
    <t>Pielikums Nr.12</t>
  </si>
  <si>
    <t>Sarkaņu</t>
  </si>
  <si>
    <t xml:space="preserve"> </t>
  </si>
  <si>
    <t>Sarkaņu pagasta pārvaldes darbības nodrošināšanai, jo telpas, kuras nomājam pārvaldes vajadzībām, ir jāatbrīvo</t>
  </si>
  <si>
    <t>Nokalpojis jumta segums un konstrukcijas, zvana torņa konstrukcija fiziski un un morāli novecojusi, , bojātas durvis, nepieciešams paplašināt platību bēru procesijas nodrošināšanai (bruģēt laukumu pie kapličas durvīm)</t>
  </si>
  <si>
    <t xml:space="preserve"> VESTIENAS pagasta pārvaldei nepieciešamā finansējuma izlietojums</t>
  </si>
  <si>
    <t>darījums</t>
  </si>
  <si>
    <t>Vestienas</t>
  </si>
  <si>
    <t>patreizējais bibliotēkas vadītājas  dators iegādāts 2006.gadā , morāli nolietojies</t>
  </si>
  <si>
    <t>labiekārtošana</t>
  </si>
  <si>
    <t>āra tualetes</t>
  </si>
  <si>
    <t>pie kapiem</t>
  </si>
  <si>
    <t>Vestienas pamatskola</t>
  </si>
  <si>
    <t>veļas automāts</t>
  </si>
  <si>
    <t>skolas internāta un bērnu dārza veļas mazgāšanai</t>
  </si>
  <si>
    <t>mikseris</t>
  </si>
  <si>
    <t>Skolas virtuvē-patreiz nav, vecais sabojājies</t>
  </si>
  <si>
    <t>PII ''Vāverītes''</t>
  </si>
  <si>
    <t>Grīdas remonts 60 m2</t>
  </si>
  <si>
    <t>grīda ir bojāta</t>
  </si>
  <si>
    <t>Pagasta pārvaldes ēkas iekštelpu kosmētiskais remonts , durvju nomaiņa, ventilācija, lietusūdens un kanalizācijas sistēmas atjaunošana</t>
  </si>
  <si>
    <t>Kosmētiskais remonts nav veikts sen, ar lietus ūdeņiem tiek bojāti ēkas pamati. Telpās ir pelējums un liels mitruma daudzums</t>
  </si>
  <si>
    <t>komunālā saimniecība</t>
  </si>
  <si>
    <t>TEP izstrāde</t>
  </si>
  <si>
    <t>AUTOBUSIŅŠ</t>
  </si>
  <si>
    <t>BŪTU VĒLAMS UZ LĪZINGA</t>
  </si>
  <si>
    <t>Pielikums Nr.3</t>
  </si>
  <si>
    <t>Mārciena</t>
  </si>
  <si>
    <t>Siltumapgāde</t>
  </si>
  <si>
    <t>Apkures katls (koksnes kurināmais) Meža ielas katlumājā</t>
  </si>
  <si>
    <t>Esošais katls AST-0,8 uzstādīts 2002. g., nolietojies,  avārijas stāvoklī, tekošais remonts vairs nav iespējams</t>
  </si>
  <si>
    <t xml:space="preserve">autobuss, līdz 10 vietas, var būt lietots </t>
  </si>
  <si>
    <t xml:space="preserve">Pārvaldes rīcībā esošā Ford Tranzit (1992., 8 vietas)  remontā katru gadu tiek ieguldīti lieli līdzekļi.  </t>
  </si>
  <si>
    <t>t.sk. No pārvaldes nesadalītā budžeta</t>
  </si>
  <si>
    <t>Nepieciešamie pamatlīdzekļi _MĀRCIENAS pagasta pārvaldes iestādēs</t>
  </si>
  <si>
    <t>Pielikums Nr.9</t>
  </si>
  <si>
    <t>Nepieciešamie pamatlīdzekļi _________________ pagasta pārvaldes iestādēs</t>
  </si>
  <si>
    <t>Ošupes</t>
  </si>
  <si>
    <t xml:space="preserve">pagasta </t>
  </si>
  <si>
    <t>pārvaldes iestādēs</t>
  </si>
  <si>
    <t>Ošupes pagasta pārvalde</t>
  </si>
  <si>
    <t>Pārvalde</t>
  </si>
  <si>
    <t>Izlietnes virtuvē un trauku žāvējamais statnis</t>
  </si>
  <si>
    <t>Aizrādījumu novēršana, saskaņā ar PVD kontroles aktu.Sanitāro normu nodrošināšana virtuvē.</t>
  </si>
  <si>
    <t>PII grupiņas pie pamatskolas</t>
  </si>
  <si>
    <t>Gultiņas, klašu galdiņi, krēsliņi, ģērbtuvju skapīši.</t>
  </si>
  <si>
    <t>32 komplekti</t>
  </si>
  <si>
    <t>160.50</t>
  </si>
  <si>
    <t>Mūsdienām atbilstošas PII grupiņas izveide.</t>
  </si>
  <si>
    <t>300.00</t>
  </si>
  <si>
    <t>1.</t>
  </si>
  <si>
    <t>pagasta administratīvā ēka</t>
  </si>
  <si>
    <t>2.</t>
  </si>
  <si>
    <t>Sarkaņu kapu kapliča</t>
  </si>
  <si>
    <t>3.</t>
  </si>
  <si>
    <t>šujmašīna</t>
  </si>
  <si>
    <t>Amatu mācības programmas nodrošināšanai</t>
  </si>
  <si>
    <t>4.</t>
  </si>
  <si>
    <t>virpa kokam</t>
  </si>
  <si>
    <t>tenisa galds</t>
  </si>
  <si>
    <t>bērnu vispusīgas fiziskās sagatavotības nodrošināšanai</t>
  </si>
  <si>
    <t>Novusa galds</t>
  </si>
  <si>
    <t>Biksēres bibliotēka</t>
  </si>
  <si>
    <t>dators+programmas</t>
  </si>
  <si>
    <t>bibliotēkas vadītāja darba vajadzībām</t>
  </si>
  <si>
    <t>Bāriņtiesai</t>
  </si>
  <si>
    <t>bāriņtiesas locekles darba vajadzībām</t>
  </si>
  <si>
    <t>Sociālai darbiniecei</t>
  </si>
  <si>
    <t>sociālās darbinieces darba vajadzībām</t>
  </si>
  <si>
    <t>tautas nams "Kalnagravas"</t>
  </si>
  <si>
    <t>krēsli zālei</t>
  </si>
  <si>
    <t>tautas nama funkciju pildīšanai</t>
  </si>
  <si>
    <t>skatuves aprīkojums (priekškari, kulises drapērijas, ierīces</t>
  </si>
  <si>
    <t>pārvaldes sekretāres darba vajadzībām</t>
  </si>
  <si>
    <t>mēbeles kabinetiem</t>
  </si>
  <si>
    <t>pagastmājas funkciju nodrošināšanai</t>
  </si>
  <si>
    <t>bērnu laukuma aprīkojums</t>
  </si>
  <si>
    <t>bērnu brīvā laika pavadīšanas iespēju uzlabošanai</t>
  </si>
  <si>
    <t>KOPĀ:</t>
  </si>
  <si>
    <t>Dzelzavas</t>
  </si>
  <si>
    <t>Interaktīvā tāfele ar aprīkojumu dabaszinību kabinetam, iet sasaistē ar remontiem.</t>
  </si>
  <si>
    <t>Mūsdienām atbilstošs mācību tehniskais aprīkojums</t>
  </si>
  <si>
    <t>Mācību soli un krēsli</t>
  </si>
  <si>
    <t>13 soli, 26 krēsli</t>
  </si>
  <si>
    <t>Nomainītas nolietotās un morāli novecojušās mēbeles</t>
  </si>
  <si>
    <t>PII Rūķītis</t>
  </si>
  <si>
    <t>Mēbeles mācību un guļamtelpām</t>
  </si>
  <si>
    <t>Vienai grupiņai, 20 bērni</t>
  </si>
  <si>
    <t>2 BIbliotēka</t>
  </si>
  <si>
    <t>Mēbeļu iegāde lasītavai.</t>
  </si>
  <si>
    <t>1 komplekts</t>
  </si>
  <si>
    <t>200.00</t>
  </si>
  <si>
    <t>Pakalpojima kvaalitātes uzlabošana.</t>
  </si>
  <si>
    <t>1 Bibliotēka</t>
  </si>
  <si>
    <t>Mēbeles lasītavai un vadītajai</t>
  </si>
  <si>
    <t>Mobīla gaismu sistēema</t>
  </si>
  <si>
    <t>Pasākumu norises nodrošināšanai, estrādē</t>
  </si>
  <si>
    <t>Dabaszinātņu kabineta remonts</t>
  </si>
  <si>
    <t>38.00kv/m</t>
  </si>
  <si>
    <t>Sanitārās inspekcijas prasības</t>
  </si>
  <si>
    <t>PII rūķītis</t>
  </si>
  <si>
    <t>Jaunākās grupiņas sanitāro mezglu remonts, tai skaitā WC, izlitnes,dušas</t>
  </si>
  <si>
    <t>11kv/m</t>
  </si>
  <si>
    <t>1 bibliotēka</t>
  </si>
  <si>
    <t>Pagalma labiekārtošana</t>
  </si>
  <si>
    <t>36kv/m</t>
  </si>
  <si>
    <t>Pēc gājēju celiņa izbūves nav risināts jautājums par lietusūdeņu aizvadīšanu no ēkas,par cik bibliotēkas pagalmam vispār nav seguma, tas ir pārvērties par lielu dubļu peļķi.</t>
  </si>
  <si>
    <t>2 bibliotēka</t>
  </si>
  <si>
    <t>Logu nomaiņa un ārdurvju nomaiņa</t>
  </si>
  <si>
    <t>6gb</t>
  </si>
  <si>
    <t>Koka rāmji sapuvuši,nevar atvērt lai izvēdinātu telpas,lieli siltuma zudumi.</t>
  </si>
  <si>
    <t xml:space="preserve">Pagasts </t>
  </si>
  <si>
    <t>Sarkaņu pagasta administratīvās ēkas 1. stāva telpu un fasādes renovācija</t>
  </si>
  <si>
    <t>342,0 + 322,0 kv.m.</t>
  </si>
  <si>
    <t>Ls.42988,69</t>
  </si>
  <si>
    <t>cietā seguma atjaunošana Biksēres ciemā pēc ūdensapgādes un kanalizāzijas rekonstrukcijas</t>
  </si>
  <si>
    <t>2557 kv.m.</t>
  </si>
  <si>
    <t>Ls. 75548,02</t>
  </si>
  <si>
    <t>Kritisks ielu stāvoklis pēc ūdenssaimniecības projekta ieviešanas</t>
  </si>
  <si>
    <t>Sarkaņu kapu kapličas renovācija</t>
  </si>
  <si>
    <t>85 kv.m.</t>
  </si>
  <si>
    <t>Ls. 1761,50</t>
  </si>
  <si>
    <t>tautas nams</t>
  </si>
  <si>
    <t>dzīvojamās mājas "Kalnagravs"-1 ēkas fasādes vienkārtšotā renovācija</t>
  </si>
  <si>
    <t>Ls. 15731,21</t>
  </si>
  <si>
    <t>ēka atrodas kristiskā stāvoklī</t>
  </si>
  <si>
    <t>Ls 8000 aprīļa grozījumi no pārvaldes atlikuma</t>
  </si>
  <si>
    <t>Ūdenssūknis</t>
  </si>
  <si>
    <t>Ls 181 aprīļa grozījumi no pārvaldes atlikuma</t>
  </si>
  <si>
    <t>Ls 390 aprīļa grozījumi no pārvaldes atlikuma</t>
  </si>
  <si>
    <t>no novada pašlaik</t>
  </si>
  <si>
    <t>vēl var</t>
  </si>
  <si>
    <t>Automašīna</t>
  </si>
  <si>
    <t>Printeris, pārvietojamie prožektori</t>
  </si>
  <si>
    <t>Barkavas pagasta pārvaldes līdzekļu atlikums uz 01.05.2013</t>
  </si>
  <si>
    <t>Gaļas maļamā mašīna</t>
  </si>
  <si>
    <t>Marta budžeta grozījumi</t>
  </si>
  <si>
    <t>Kopā no pārvaldes lidzekļu atlikuma uz gada sākumu</t>
  </si>
  <si>
    <t>t.sk.novada finansējums Ls</t>
  </si>
  <si>
    <t>pārvaldes finansējums</t>
  </si>
  <si>
    <t>pārvaldes finansējums Ls</t>
  </si>
  <si>
    <t xml:space="preserve">  Līdzekļu sadalījums Ļaudonas  pagasta pārvaldē remontiem un pamatlīdzekļu iegādei</t>
  </si>
  <si>
    <t>t.sk.novada finansējums</t>
  </si>
  <si>
    <t>no novada finansējuma</t>
  </si>
  <si>
    <t>t.sk. no novada finansējuma Ls</t>
  </si>
  <si>
    <t xml:space="preserve">        no pagasta pārvaldes atlikuma Ls</t>
  </si>
  <si>
    <t>Nepieciešamie pamatlīdzekļi SARKAŅU  pagasta pārvaldes iestādēs</t>
  </si>
  <si>
    <t>Papildus nepieciešams finansējums</t>
  </si>
  <si>
    <t>t.sk. no novada Ls</t>
  </si>
  <si>
    <t>no pagasta pārvaldes Ls</t>
  </si>
  <si>
    <t>Pielikums Nr.14</t>
  </si>
  <si>
    <t>no pagasta pārvaldes atlikuma  Ls</t>
  </si>
  <si>
    <t>t.sk.no novada  atlikuma Ls</t>
  </si>
  <si>
    <t>Trūkstošais finansējums</t>
  </si>
  <si>
    <t>t.sk.no pārvaldes līdz.atlikuma uz g.sākumu</t>
  </si>
  <si>
    <t>Pielikums  Nr.5</t>
  </si>
  <si>
    <t>Nepieciešamie   remonti  Kalsnavas pagasta pārvaldes iestādēs</t>
  </si>
  <si>
    <t>t.sk.no novada budžeta atlikuma Ls</t>
  </si>
  <si>
    <t>no pagasta pārvaldes atlikuma Ls</t>
  </si>
  <si>
    <t>Piešķirts finansējums no janvāra līdz aprīlim</t>
  </si>
  <si>
    <t>no novada budžeta atlikuma</t>
  </si>
  <si>
    <t>no pārvaldes budžeta atlikuma</t>
  </si>
  <si>
    <t>t.sk.no novada atlikuma Ls</t>
  </si>
  <si>
    <t>no pagasta pārvaldes atlik.Ls</t>
  </si>
  <si>
    <t xml:space="preserve">  Līdzekļu sadalījums DZELZAVAS  pagasta pārvaldē remontiem un pamatlīdzekļu iegādei</t>
  </si>
  <si>
    <t>pamatlīdzekļi</t>
  </si>
  <si>
    <t>remonti</t>
  </si>
  <si>
    <t>Pārējā komunālā saimniecība</t>
  </si>
  <si>
    <t>Bērnu rotaļu laukuma aprīkojums</t>
  </si>
  <si>
    <t>Apsardzes sistēma</t>
  </si>
  <si>
    <t>Elektropieslēguma izbūve</t>
  </si>
  <si>
    <t>Tehniskā projekta izstrāde  kultūras nama siltumtrasei</t>
  </si>
  <si>
    <t>Pieejamais finansējums remontiem un pamatlīdzekļu iegādēm.</t>
  </si>
  <si>
    <t>Pagasti, pilsēta</t>
  </si>
  <si>
    <t>Iedzīvotāju skaits kopā</t>
  </si>
  <si>
    <t>Finansējums no novada budžeta atlikuma aprēķinot Ls 10,- uz iedzīvotāju visam 2013.gadam</t>
  </si>
  <si>
    <t>Iedalīts no novada atlikuma remontiem un pamatlīdzekļu iegādei no janvāra līdz aprīlim</t>
  </si>
  <si>
    <t>Piešķiramais finansējums no novada budžeta atlikuma no maija mēneša līdz gada beigām</t>
  </si>
  <si>
    <t>Pagasta pārvalžu  budžeta līdzekļu  atlikums uz gada sākumu</t>
  </si>
  <si>
    <t>Piešķirts finansējums  no pagastu pārvalžu līdzekļu  atlikuma 01.-04.</t>
  </si>
  <si>
    <t>Pagastu pārvalžu līdzekļu atlikums pēc grozījumiem</t>
  </si>
  <si>
    <t>Plānotais finansējums remontiem un pamatlīdzekļu iegādēm no pagastu pārvalžu atlikumiem no maija līdz gada beigām</t>
  </si>
  <si>
    <t>Nesadalītais pagastu pārvalžu budžeta līdzekļu atlikums</t>
  </si>
  <si>
    <t>Aronas pagasts</t>
  </si>
  <si>
    <t>Sorosa fonds</t>
  </si>
  <si>
    <t>Barkavas pagasts</t>
  </si>
  <si>
    <t>Bērzaunes pagasts</t>
  </si>
  <si>
    <t>Dzelzavas pagasts</t>
  </si>
  <si>
    <t>internātskolas atlikums Ls 32047</t>
  </si>
  <si>
    <t>Kalsnavas pagasts</t>
  </si>
  <si>
    <t>Lazdonas pagasts</t>
  </si>
  <si>
    <t>Liezēres pagasts</t>
  </si>
  <si>
    <t>Ļaudonas pagasts</t>
  </si>
  <si>
    <t>Mārcienas pagasts</t>
  </si>
  <si>
    <t>Mētrienas pagasts</t>
  </si>
  <si>
    <t>Ošupes pagasts</t>
  </si>
  <si>
    <t>Praulienas pagasts</t>
  </si>
  <si>
    <t>Sarkaņu pagasts</t>
  </si>
  <si>
    <t>Vestienas pagasts</t>
  </si>
  <si>
    <t xml:space="preserve">Kopā </t>
  </si>
  <si>
    <t>Madona</t>
  </si>
  <si>
    <t>Nosaukums</t>
  </si>
  <si>
    <t>Pielikums Nr.4</t>
  </si>
  <si>
    <t>Nepieciešamie remonti Madonas pilsētas iestādēs</t>
  </si>
  <si>
    <t>Madonas pilsēta</t>
  </si>
  <si>
    <t>Madonas pilsētas īpašumu uzturēšanas nodaļa</t>
  </si>
  <si>
    <t>Apgaismojuma un trotuāra izbūve, solu un urnu nomaiņa pie Vidzemes ielas dīķa</t>
  </si>
  <si>
    <t>Esošais trotuārs ir izdrupis un apgaismojuma nav vispār</t>
  </si>
  <si>
    <t>Kāpņu remonts pilsētas kapos</t>
  </si>
  <si>
    <t>Kāpnes ir bojātas un pa tām pārvietoties ir bīstami</t>
  </si>
  <si>
    <t>Trotuāra izbūve Liseskalna kapos</t>
  </si>
  <si>
    <t>Pie kapličas jāizbūvē trotuārs ar lietoto bruģi</t>
  </si>
  <si>
    <t>Madonas pilsētas kapličas remonts</t>
  </si>
  <si>
    <t>Kapliču vajag kosmētiski uzlabot</t>
  </si>
  <si>
    <t>Autobusu pieturu stikli</t>
  </si>
  <si>
    <t>Regulāri tiek bojāti</t>
  </si>
  <si>
    <t>Labiekārtošanas darbu pakalpojumi</t>
  </si>
  <si>
    <t>Talkas organizēšana, tehnikas noma, bīstamo koku zāģēšana, stādijumu iegāde</t>
  </si>
  <si>
    <t>Vētras seku likvidācijai</t>
  </si>
  <si>
    <t>Mežu stādijumu atjaunināšana, kur finansējumu atgūstam no LAD finansējuma</t>
  </si>
  <si>
    <t>Madonas pilsētas 1.vidusskola</t>
  </si>
  <si>
    <t>3.korpusa jumta remonts</t>
  </si>
  <si>
    <t>Jumts ir bojāts, lietus un atkušņa laikā tek.</t>
  </si>
  <si>
    <t>Madonas pilsētas 2.vidusskola</t>
  </si>
  <si>
    <t>Jumta Skolas ielā 8 un Skolas ielā 10 remonts</t>
  </si>
  <si>
    <t>Abām ēkām jumti ir bojāti, lietus un atkušņu laitā tek.</t>
  </si>
  <si>
    <t>Sporta zāles ģērbtuvju, sanitārā mezgla pārbūve un dušas telpu ierīkošana</t>
  </si>
  <si>
    <t>Ģērbtuvēs un sanitārajos mezglos nepieciešams remots un dušas telpu nav vispār</t>
  </si>
  <si>
    <t>Aku zāles Skolas ielā 8 un Skolas ielā 10 remonts</t>
  </si>
  <si>
    <t>Nepieciešams kosmētiskais remonts</t>
  </si>
  <si>
    <t>Skolas teritorijas asfaltēšana</t>
  </si>
  <si>
    <t>Nepieciešams teritorijas labiekārtošanai</t>
  </si>
  <si>
    <t>Madonas pilsētas Valsts ģimnāzija</t>
  </si>
  <si>
    <t>Ēkas fasādes remonts</t>
  </si>
  <si>
    <t>Ēkas nepabeigtās sienas siltināšana, pamatu dekoratīvā apmetuma atjaunošana un fasādes pārkrāsošana</t>
  </si>
  <si>
    <t>Madonas bērnu un jauniešu centrs</t>
  </si>
  <si>
    <t>Ugunsdrošo durvju uzstādīšana keramikas pulciņam</t>
  </si>
  <si>
    <t>Ugunsdzēsēju prasība</t>
  </si>
  <si>
    <t>Grīdas seguma maiņa keramikas pulciņam</t>
  </si>
  <si>
    <t>Nepieciešams mainīt grīdu</t>
  </si>
  <si>
    <t>Madonas mākslas skola</t>
  </si>
  <si>
    <t>Zāles - zīmētavas telpu remonts</t>
  </si>
  <si>
    <t>Jāņa Norviļa Madonas mūzikas skola</t>
  </si>
  <si>
    <t>Kanalizācijas rekonstrukcija</t>
  </si>
  <si>
    <t>Nepieciešams veikt rekonstrukciju, jo esošā ir kritiskā stāvoklī</t>
  </si>
  <si>
    <t>Madonas pilsētas PII "Priedīte"</t>
  </si>
  <si>
    <t>Grupiņas remonts</t>
  </si>
  <si>
    <t>Grupiņa ir vienīgā kas nav remontēte un netien izmantota.</t>
  </si>
  <si>
    <t>Madonas pilsētas PII "Kastanītis"</t>
  </si>
  <si>
    <t>Esošo celiņu rekonstrukcija</t>
  </si>
  <si>
    <t>Esošie celiņi ir kritiskā stāvoklī un tiks rekonstruēti ar lietoto bruģi</t>
  </si>
  <si>
    <t>Madonas pilsētas PII "Saulīte"</t>
  </si>
  <si>
    <t>Telpu remontdarbiem</t>
  </si>
  <si>
    <t>Beidzoties rekonstrukcijai vajadzēs remontēt telpas kas savienojas ar jauno ēku ( būs jāmaina grīdas segumi un jāpielabo sienas, kas nav paredzēts projektā)</t>
  </si>
  <si>
    <t>Madonas pilsētas kultūras nams</t>
  </si>
  <si>
    <t>Fasādes remontdarbiem</t>
  </si>
  <si>
    <t>Ir nepieciešams pielabot ēkas fasādi, jo ir nelieli bojājumi.</t>
  </si>
  <si>
    <t>Madonas pilsētas kinoteātris "VIDZEME"</t>
  </si>
  <si>
    <t>Tualešu un foajē remonts</t>
  </si>
  <si>
    <t>Tualetes un foajē ir kritiskā stāvoklī, nepieciešams kosmētiskais remonts</t>
  </si>
  <si>
    <t>Madonas novadpētniecības muzejs</t>
  </si>
  <si>
    <t>Ugunsdrošibas signalizācijas uzstādīšana</t>
  </si>
  <si>
    <t>Smeceres sila atpūtas bāze</t>
  </si>
  <si>
    <t>Vecā tuneļa rekonstrukcija vai padziļināšana</t>
  </si>
  <si>
    <t>Veidojot trasi nevar izbraukt ar retraku</t>
  </si>
  <si>
    <t>Soda apļa izbūve</t>
  </si>
  <si>
    <t>IBU inspektora rekomendācija</t>
  </si>
  <si>
    <t>Treneru un mediju žogs šautuvē</t>
  </si>
  <si>
    <t>IBU prasības</t>
  </si>
  <si>
    <t xml:space="preserve">Madonas pilsētas kultūras nams </t>
  </si>
  <si>
    <t xml:space="preserve">Skatītāju zāles krēsli </t>
  </si>
  <si>
    <t>Esošie zāles krēsli ir nolietojušies</t>
  </si>
  <si>
    <t xml:space="preserve">Paklājs centrālajām kāpnēm </t>
  </si>
  <si>
    <t>Esošais paklājs ir nolietojies</t>
  </si>
  <si>
    <t>Sporta un atpūtas bāze "Smeceres sils"</t>
  </si>
  <si>
    <t xml:space="preserve">Finiša mājas aprīkojums </t>
  </si>
  <si>
    <t xml:space="preserve">Jaunbūvei nepieciešamas aprīkojums </t>
  </si>
  <si>
    <t xml:space="preserve">Zāles pļāvējs Raider </t>
  </si>
  <si>
    <t xml:space="preserve">Apkārtējo platību sakopšanai </t>
  </si>
  <si>
    <t xml:space="preserve">Apskaņošanas aparatūra </t>
  </si>
  <si>
    <t>Lai varētu kvalitatīvi organizēt un apskaņot pasākumu norisi</t>
  </si>
  <si>
    <t>Madonas pansionāts</t>
  </si>
  <si>
    <t>Funkcionālās gultas</t>
  </si>
  <si>
    <t>Guļošajiem pacientiem</t>
  </si>
  <si>
    <t>Pretizgulējumu matrači</t>
  </si>
  <si>
    <t>Aizslietnis smagi slimo klientu norobežošanai</t>
  </si>
  <si>
    <t xml:space="preserve">Nav izolatora </t>
  </si>
  <si>
    <t>Madonas Valsts ģimnāzija</t>
  </si>
  <si>
    <t>Tautas tērpu iegāde 7.-9.klašu deju kolektīvam</t>
  </si>
  <si>
    <t xml:space="preserve">Izveidots jauns deju kolektīvs, nepieciešami tautas tērpi, lai piedalītos Deju svētkos </t>
  </si>
  <si>
    <t xml:space="preserve">Skolas jubilejas prezentācijas līdzekļiem </t>
  </si>
  <si>
    <t>Prezentācijas līdzekļi</t>
  </si>
  <si>
    <t>Saliekamie galdi zīmēšanas telpai</t>
  </si>
  <si>
    <t xml:space="preserve">Lai nodrošinātu mācību procesu </t>
  </si>
  <si>
    <t>J.Norviļa Madonas mūzikas skola</t>
  </si>
  <si>
    <t xml:space="preserve">Mūzikas instrumentu iegāde </t>
  </si>
  <si>
    <t xml:space="preserve">Lai varētu nodrošināt kvalitatīvu mācību procesu </t>
  </si>
  <si>
    <t xml:space="preserve">Administratīvā ēka </t>
  </si>
  <si>
    <t>3.stāva Konferenču zāles krēsli</t>
  </si>
  <si>
    <t xml:space="preserve">Esošie ir nolietojušies </t>
  </si>
  <si>
    <t xml:space="preserve">Paklāju nomaiņa </t>
  </si>
  <si>
    <t xml:space="preserve">Informatīvo norāžu izgatavošana un uzstādīšana </t>
  </si>
  <si>
    <t xml:space="preserve">Uz ēkas Saieta laukumā 1 norādes "Madonas novada pašvaldība" izgatavošana un uzstādīšana </t>
  </si>
  <si>
    <t>Īpašumu uzturēšanas nodaļa</t>
  </si>
  <si>
    <t xml:space="preserve">Saimniecības līdzekļu iegāde </t>
  </si>
  <si>
    <t xml:space="preserve">Ielu slaukāmā slota John Deer un sniega frēze kompaktiekrāvējam GHEL </t>
  </si>
  <si>
    <t>Pārējie pamatlīdzekļi</t>
  </si>
  <si>
    <t xml:space="preserve">Krūmgriežu un zāles pļāvēju iegāde </t>
  </si>
  <si>
    <t xml:space="preserve">Transportlīdzekļu iegāde </t>
  </si>
  <si>
    <t>Kravas automašīnas ar hidromanipulitoru, kas aprīkota ar ziemas ielu uzturēšanas aprīkojumu iegāde(no ceļu fonda līdzekļiem)</t>
  </si>
  <si>
    <t>Autobusa iegādei</t>
  </si>
  <si>
    <t>Divu lietotu vieglo automašīnu iegāde</t>
  </si>
  <si>
    <t>Lai varētu nodrošināt Madonas novada pašvaldības administrācijas darbinieku darbu.</t>
  </si>
  <si>
    <t>Lieldienu dekorācijas</t>
  </si>
  <si>
    <t>Pilsētas dekorēšana</t>
  </si>
  <si>
    <t>Pilsētas svētku dekorācijas</t>
  </si>
  <si>
    <t>Līgo svētku dekorācijas</t>
  </si>
  <si>
    <t>18 novembra svētku dekorācijas</t>
  </si>
  <si>
    <t>Ziemassvētku dekorācijas</t>
  </si>
  <si>
    <t>Puķu statīvu iegāde Saieta laukumam</t>
  </si>
  <si>
    <t>Rotaļu laukumu izbūve Upes ielas skvērā, Raiņa iekškvartālā, Rīgas ielas iekškvartālā un Priežu ielas iekškvartālā</t>
  </si>
  <si>
    <t>Vecie rotaļu laukumi ir fiziski nolietojušies vai vispārībā nav</t>
  </si>
  <si>
    <t>Nepieciešamie pamatlīdzekļi  Madonas pilsētas iestādēs</t>
  </si>
  <si>
    <t>Pielikums Nr.11</t>
  </si>
  <si>
    <t>vēl var no pagasta</t>
  </si>
  <si>
    <t>Kopā no pagasta</t>
  </si>
  <si>
    <r>
      <t xml:space="preserve">novada finansējums, </t>
    </r>
    <r>
      <rPr>
        <b/>
        <sz val="10"/>
        <rFont val="Arial"/>
        <family val="2"/>
      </rPr>
      <t>aprīļa</t>
    </r>
    <r>
      <rPr>
        <sz val="10"/>
        <rFont val="Arial"/>
        <family val="0"/>
      </rPr>
      <t xml:space="preserve"> domes lēmums</t>
    </r>
  </si>
  <si>
    <t>PII telpu remonts</t>
  </si>
  <si>
    <r>
      <t xml:space="preserve">novada finansējums, </t>
    </r>
    <r>
      <rPr>
        <b/>
        <sz val="10"/>
        <rFont val="Arial"/>
        <family val="2"/>
      </rPr>
      <t>februāra</t>
    </r>
    <r>
      <rPr>
        <sz val="10"/>
        <rFont val="Arial"/>
        <family val="0"/>
      </rPr>
      <t xml:space="preserve"> domes lēmums</t>
    </r>
  </si>
  <si>
    <t>pamatlīdzekļu iegāde</t>
  </si>
  <si>
    <r>
      <t xml:space="preserve">pārvaldes finansējums, </t>
    </r>
    <r>
      <rPr>
        <b/>
        <sz val="10"/>
        <rFont val="Arial"/>
        <family val="2"/>
      </rPr>
      <t>aprīļa</t>
    </r>
    <r>
      <rPr>
        <sz val="10"/>
        <rFont val="Arial"/>
        <family val="0"/>
      </rPr>
      <t xml:space="preserve"> domes lēmums</t>
    </r>
  </si>
  <si>
    <t>25.04.2013. Lēmumam Nr.243</t>
  </si>
  <si>
    <t xml:space="preserve">Madonas novada pašvaldības domes </t>
  </si>
  <si>
    <t>Pielikums Nr. 13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</si>
</sst>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Jā&quot;;&quot;Jā&quot;;&quot;Nē&quot;"/>
    <numFmt numFmtId="165" formatCode="&quot;Patiess&quot;;&quot;Patiess&quot;;&quot;Aplams&quot;"/>
    <numFmt numFmtId="166" formatCode="&quot;Ieslēgts&quot;;&quot;Ieslēgts&quot;;&quot;Izslēgts&quot;"/>
    <numFmt numFmtId="167" formatCode="[$€-2]\ #\ ##,000_);[Red]\([$€-2]\ #\ ##,000\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2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3" fontId="0" fillId="0" borderId="10" xfId="43" applyFont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" fontId="8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/>
    </xf>
    <xf numFmtId="1" fontId="10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vertical="center" wrapText="1"/>
    </xf>
    <xf numFmtId="1" fontId="1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textRotation="90" wrapText="1"/>
    </xf>
    <xf numFmtId="0" fontId="16" fillId="0" borderId="10" xfId="0" applyFont="1" applyFill="1" applyBorder="1" applyAlignment="1">
      <alignment horizontal="center" vertical="top" textRotation="90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0" fillId="0" borderId="15" xfId="0" applyBorder="1" applyAlignment="1">
      <alignment/>
    </xf>
    <xf numFmtId="0" fontId="18" fillId="0" borderId="10" xfId="0" applyNumberFormat="1" applyFont="1" applyBorder="1" applyAlignment="1">
      <alignment vertical="center"/>
    </xf>
    <xf numFmtId="1" fontId="18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center" vertical="top" textRotation="90"/>
    </xf>
    <xf numFmtId="0" fontId="16" fillId="0" borderId="10" xfId="0" applyFont="1" applyBorder="1" applyAlignment="1">
      <alignment horizontal="center" vertical="top" textRotation="90"/>
    </xf>
    <xf numFmtId="0" fontId="2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4" xfId="0" applyFont="1" applyBorder="1" applyAlignment="1">
      <alignment wrapText="1"/>
    </xf>
    <xf numFmtId="0" fontId="0" fillId="0" borderId="0" xfId="0" applyAlignment="1">
      <alignment horizontal="center"/>
    </xf>
    <xf numFmtId="0" fontId="11" fillId="0" borderId="17" xfId="0" applyFont="1" applyBorder="1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8.140625" style="0" customWidth="1"/>
    <col min="3" max="3" width="12.57421875" style="0" customWidth="1"/>
    <col min="4" max="4" width="11.00390625" style="0" customWidth="1"/>
    <col min="9" max="9" width="12.8515625" style="0" customWidth="1"/>
  </cols>
  <sheetData>
    <row r="1" ht="15">
      <c r="B1" s="247" t="s">
        <v>467</v>
      </c>
    </row>
    <row r="3" spans="1:10" ht="318.75" customHeight="1">
      <c r="A3" s="259" t="s">
        <v>468</v>
      </c>
      <c r="B3" s="277" t="s">
        <v>469</v>
      </c>
      <c r="C3" s="260" t="s">
        <v>470</v>
      </c>
      <c r="D3" s="260" t="s">
        <v>471</v>
      </c>
      <c r="E3" s="260" t="s">
        <v>472</v>
      </c>
      <c r="F3" s="260" t="s">
        <v>473</v>
      </c>
      <c r="G3" s="260" t="s">
        <v>474</v>
      </c>
      <c r="H3" s="260" t="s">
        <v>475</v>
      </c>
      <c r="I3" s="260" t="s">
        <v>476</v>
      </c>
      <c r="J3" s="276" t="s">
        <v>477</v>
      </c>
    </row>
    <row r="4" spans="1:11" ht="15.75">
      <c r="A4" s="261" t="s">
        <v>478</v>
      </c>
      <c r="B4" s="262">
        <v>1527</v>
      </c>
      <c r="C4" s="2">
        <f aca="true" t="shared" si="0" ref="C4:C17">B4*10</f>
        <v>15270</v>
      </c>
      <c r="D4" s="2"/>
      <c r="E4" s="87">
        <f>C4-D4</f>
        <v>15270</v>
      </c>
      <c r="F4" s="2">
        <v>10294</v>
      </c>
      <c r="G4" s="2"/>
      <c r="H4" s="263">
        <f>F4-G4</f>
        <v>10294</v>
      </c>
      <c r="I4" s="87">
        <v>5622</v>
      </c>
      <c r="J4" s="2">
        <f>H4-I4</f>
        <v>4672</v>
      </c>
      <c r="K4" t="s">
        <v>479</v>
      </c>
    </row>
    <row r="5" spans="1:10" ht="15.75">
      <c r="A5" s="261" t="s">
        <v>480</v>
      </c>
      <c r="B5" s="262">
        <v>1458</v>
      </c>
      <c r="C5" s="2">
        <f t="shared" si="0"/>
        <v>14580</v>
      </c>
      <c r="D5" s="2"/>
      <c r="E5" s="87">
        <f aca="true" t="shared" si="1" ref="E5:E20">C5-D5</f>
        <v>14580</v>
      </c>
      <c r="F5" s="2">
        <v>8144</v>
      </c>
      <c r="G5" s="2">
        <v>500</v>
      </c>
      <c r="H5" s="263">
        <f aca="true" t="shared" si="2" ref="H5:H20">F5-G5</f>
        <v>7644</v>
      </c>
      <c r="I5" s="87">
        <v>7644</v>
      </c>
      <c r="J5" s="2">
        <f aca="true" t="shared" si="3" ref="J5:J17">H5-I5</f>
        <v>0</v>
      </c>
    </row>
    <row r="6" spans="1:10" ht="15.75">
      <c r="A6" s="261" t="s">
        <v>481</v>
      </c>
      <c r="B6" s="262">
        <v>1678</v>
      </c>
      <c r="C6" s="2">
        <f t="shared" si="0"/>
        <v>16780</v>
      </c>
      <c r="D6" s="2"/>
      <c r="E6" s="87">
        <f t="shared" si="1"/>
        <v>16780</v>
      </c>
      <c r="F6" s="2">
        <v>16918</v>
      </c>
      <c r="G6" s="2">
        <v>10151</v>
      </c>
      <c r="H6" s="263">
        <f t="shared" si="2"/>
        <v>6767</v>
      </c>
      <c r="I6" s="87">
        <v>6767</v>
      </c>
      <c r="J6" s="2">
        <f t="shared" si="3"/>
        <v>0</v>
      </c>
    </row>
    <row r="7" spans="1:11" ht="15.75">
      <c r="A7" s="261" t="s">
        <v>482</v>
      </c>
      <c r="B7" s="262">
        <v>1325</v>
      </c>
      <c r="C7" s="2">
        <f t="shared" si="0"/>
        <v>13250</v>
      </c>
      <c r="D7" s="2">
        <v>3630</v>
      </c>
      <c r="E7" s="87">
        <f t="shared" si="1"/>
        <v>9620</v>
      </c>
      <c r="F7" s="2">
        <v>44719</v>
      </c>
      <c r="G7" s="2">
        <v>7421</v>
      </c>
      <c r="H7" s="263">
        <f t="shared" si="2"/>
        <v>37298</v>
      </c>
      <c r="I7" s="264">
        <v>5241</v>
      </c>
      <c r="J7" s="2">
        <f t="shared" si="3"/>
        <v>32057</v>
      </c>
      <c r="K7" t="s">
        <v>483</v>
      </c>
    </row>
    <row r="8" spans="1:10" ht="15.75">
      <c r="A8" s="261" t="s">
        <v>484</v>
      </c>
      <c r="B8" s="262">
        <v>1943</v>
      </c>
      <c r="C8" s="2">
        <f t="shared" si="0"/>
        <v>19430</v>
      </c>
      <c r="D8" s="2"/>
      <c r="E8" s="87">
        <f t="shared" si="1"/>
        <v>19430</v>
      </c>
      <c r="F8" s="2">
        <v>19695</v>
      </c>
      <c r="G8" s="2">
        <v>9480</v>
      </c>
      <c r="H8" s="263">
        <f t="shared" si="2"/>
        <v>10215</v>
      </c>
      <c r="I8" s="264">
        <v>10215</v>
      </c>
      <c r="J8" s="2">
        <f t="shared" si="3"/>
        <v>0</v>
      </c>
    </row>
    <row r="9" spans="1:10" ht="15.75">
      <c r="A9" s="261" t="s">
        <v>485</v>
      </c>
      <c r="B9" s="262">
        <v>739</v>
      </c>
      <c r="C9" s="2">
        <f t="shared" si="0"/>
        <v>7390</v>
      </c>
      <c r="D9" s="2"/>
      <c r="E9" s="87">
        <f t="shared" si="1"/>
        <v>7390</v>
      </c>
      <c r="F9" s="2">
        <v>11342</v>
      </c>
      <c r="G9" s="2">
        <v>110</v>
      </c>
      <c r="H9" s="263">
        <f t="shared" si="2"/>
        <v>11232</v>
      </c>
      <c r="I9" s="264">
        <v>11175</v>
      </c>
      <c r="J9" s="2">
        <f t="shared" si="3"/>
        <v>57</v>
      </c>
    </row>
    <row r="10" spans="1:10" ht="15.75">
      <c r="A10" s="261" t="s">
        <v>486</v>
      </c>
      <c r="B10" s="262">
        <v>1430</v>
      </c>
      <c r="C10" s="2">
        <f t="shared" si="0"/>
        <v>14300</v>
      </c>
      <c r="D10" s="2"/>
      <c r="E10" s="87">
        <f t="shared" si="1"/>
        <v>14300</v>
      </c>
      <c r="F10" s="2">
        <v>28869</v>
      </c>
      <c r="G10" s="2"/>
      <c r="H10" s="263">
        <f t="shared" si="2"/>
        <v>28869</v>
      </c>
      <c r="I10" s="264">
        <v>14570</v>
      </c>
      <c r="J10" s="2">
        <f t="shared" si="3"/>
        <v>14299</v>
      </c>
    </row>
    <row r="11" spans="1:10" ht="15.75">
      <c r="A11" s="261" t="s">
        <v>487</v>
      </c>
      <c r="B11" s="262">
        <v>1496</v>
      </c>
      <c r="C11" s="2">
        <f t="shared" si="0"/>
        <v>14960</v>
      </c>
      <c r="D11" s="2">
        <v>2938</v>
      </c>
      <c r="E11" s="87">
        <f t="shared" si="1"/>
        <v>12022</v>
      </c>
      <c r="F11" s="2">
        <v>6144</v>
      </c>
      <c r="G11" s="2"/>
      <c r="H11" s="263">
        <f t="shared" si="2"/>
        <v>6144</v>
      </c>
      <c r="I11" s="264">
        <v>4978</v>
      </c>
      <c r="J11" s="2">
        <f t="shared" si="3"/>
        <v>1166</v>
      </c>
    </row>
    <row r="12" spans="1:10" ht="15.75">
      <c r="A12" s="261" t="s">
        <v>488</v>
      </c>
      <c r="B12" s="262">
        <v>1118</v>
      </c>
      <c r="C12" s="2">
        <f t="shared" si="0"/>
        <v>11180</v>
      </c>
      <c r="D12" s="2"/>
      <c r="E12" s="87">
        <f t="shared" si="1"/>
        <v>11180</v>
      </c>
      <c r="F12" s="2">
        <v>31383</v>
      </c>
      <c r="G12" s="2"/>
      <c r="H12" s="263">
        <f t="shared" si="2"/>
        <v>31383</v>
      </c>
      <c r="I12" s="264">
        <v>11180</v>
      </c>
      <c r="J12" s="2">
        <f t="shared" si="3"/>
        <v>20203</v>
      </c>
    </row>
    <row r="13" spans="1:10" ht="15.75">
      <c r="A13" s="261" t="s">
        <v>489</v>
      </c>
      <c r="B13" s="262">
        <v>780</v>
      </c>
      <c r="C13" s="2">
        <f t="shared" si="0"/>
        <v>7800</v>
      </c>
      <c r="D13" s="2"/>
      <c r="E13" s="87">
        <f t="shared" si="1"/>
        <v>7800</v>
      </c>
      <c r="F13" s="2">
        <v>5140</v>
      </c>
      <c r="G13" s="2"/>
      <c r="H13" s="263">
        <f t="shared" si="2"/>
        <v>5140</v>
      </c>
      <c r="I13" s="264">
        <v>5130</v>
      </c>
      <c r="J13" s="2">
        <f t="shared" si="3"/>
        <v>10</v>
      </c>
    </row>
    <row r="14" spans="1:10" ht="15.75">
      <c r="A14" s="261" t="s">
        <v>490</v>
      </c>
      <c r="B14" s="262">
        <v>1189</v>
      </c>
      <c r="C14" s="2">
        <f t="shared" si="0"/>
        <v>11890</v>
      </c>
      <c r="D14" s="2">
        <v>12756</v>
      </c>
      <c r="E14" s="87">
        <v>0</v>
      </c>
      <c r="F14" s="2">
        <v>15911</v>
      </c>
      <c r="G14" s="2">
        <v>10345</v>
      </c>
      <c r="H14" s="263">
        <f t="shared" si="2"/>
        <v>5566</v>
      </c>
      <c r="I14" s="264">
        <v>5480</v>
      </c>
      <c r="J14" s="2">
        <f t="shared" si="3"/>
        <v>86</v>
      </c>
    </row>
    <row r="15" spans="1:10" ht="15.75">
      <c r="A15" s="261" t="s">
        <v>491</v>
      </c>
      <c r="B15" s="262">
        <v>1749</v>
      </c>
      <c r="C15" s="2">
        <f t="shared" si="0"/>
        <v>17490</v>
      </c>
      <c r="D15" s="2"/>
      <c r="E15" s="87">
        <f t="shared" si="1"/>
        <v>17490</v>
      </c>
      <c r="F15" s="2">
        <v>1469</v>
      </c>
      <c r="G15" s="2"/>
      <c r="H15" s="263">
        <f t="shared" si="2"/>
        <v>1469</v>
      </c>
      <c r="I15" s="264">
        <v>1469</v>
      </c>
      <c r="J15" s="2">
        <f t="shared" si="3"/>
        <v>0</v>
      </c>
    </row>
    <row r="16" spans="1:10" ht="15.75">
      <c r="A16" s="261" t="s">
        <v>492</v>
      </c>
      <c r="B16" s="262">
        <v>1566</v>
      </c>
      <c r="C16" s="2">
        <f t="shared" si="0"/>
        <v>15660</v>
      </c>
      <c r="D16" s="2"/>
      <c r="E16" s="87">
        <f t="shared" si="1"/>
        <v>15660</v>
      </c>
      <c r="F16" s="2">
        <v>11744</v>
      </c>
      <c r="G16" s="2"/>
      <c r="H16" s="263">
        <f t="shared" si="2"/>
        <v>11744</v>
      </c>
      <c r="I16" s="264">
        <v>11744</v>
      </c>
      <c r="J16" s="2">
        <f t="shared" si="3"/>
        <v>0</v>
      </c>
    </row>
    <row r="17" spans="1:10" ht="15.75">
      <c r="A17" s="261" t="s">
        <v>493</v>
      </c>
      <c r="B17" s="262">
        <v>721</v>
      </c>
      <c r="C17" s="2">
        <f t="shared" si="0"/>
        <v>7210</v>
      </c>
      <c r="D17" s="2"/>
      <c r="E17" s="87">
        <f t="shared" si="1"/>
        <v>7210</v>
      </c>
      <c r="F17" s="2">
        <v>29554</v>
      </c>
      <c r="G17" s="2"/>
      <c r="H17" s="263">
        <f t="shared" si="2"/>
        <v>29554</v>
      </c>
      <c r="I17" s="264">
        <v>18641</v>
      </c>
      <c r="J17" s="2">
        <f t="shared" si="3"/>
        <v>10913</v>
      </c>
    </row>
    <row r="18" spans="1:10" ht="15.75">
      <c r="A18" s="265" t="s">
        <v>494</v>
      </c>
      <c r="B18" s="266">
        <f>SUM(B4:B17)</f>
        <v>18719</v>
      </c>
      <c r="C18" s="87">
        <f>SUM(C4:C17)</f>
        <v>187190</v>
      </c>
      <c r="D18" s="87">
        <f>SUM(D4:D17)</f>
        <v>19324</v>
      </c>
      <c r="E18" s="87">
        <f t="shared" si="1"/>
        <v>167866</v>
      </c>
      <c r="F18" s="87">
        <f>SUM(F4:F17)</f>
        <v>241326</v>
      </c>
      <c r="G18" s="87">
        <f>SUM(G4:G17)</f>
        <v>38007</v>
      </c>
      <c r="H18" s="87">
        <f>SUM(H4:H17)</f>
        <v>203319</v>
      </c>
      <c r="I18" s="87">
        <f>SUM(I4:I17)</f>
        <v>119856</v>
      </c>
      <c r="J18" s="87">
        <f>SUM(J4:J17)</f>
        <v>83463</v>
      </c>
    </row>
    <row r="20" spans="1:10" ht="15.75">
      <c r="A20" s="267" t="s">
        <v>495</v>
      </c>
      <c r="B20" s="262">
        <v>8653</v>
      </c>
      <c r="C20" s="2">
        <v>86530</v>
      </c>
      <c r="D20" s="2"/>
      <c r="E20" s="87">
        <f t="shared" si="1"/>
        <v>86530</v>
      </c>
      <c r="F20" s="2">
        <v>79368</v>
      </c>
      <c r="G20" s="2">
        <v>13082</v>
      </c>
      <c r="H20" s="87">
        <f t="shared" si="2"/>
        <v>66286</v>
      </c>
      <c r="I20" s="2"/>
      <c r="J20" s="2"/>
    </row>
    <row r="25" ht="12.75">
      <c r="J25" s="91"/>
    </row>
  </sheetData>
  <sheetProtection/>
  <printOptions/>
  <pageMargins left="0.75" right="0.29" top="0.6" bottom="0.62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21.140625" style="0" customWidth="1"/>
    <col min="4" max="4" width="10.57421875" style="0" customWidth="1"/>
    <col min="5" max="5" width="22.28125" style="0" customWidth="1"/>
    <col min="6" max="6" width="17.57421875" style="0" hidden="1" customWidth="1"/>
    <col min="7" max="7" width="12.00390625" style="4" customWidth="1"/>
    <col min="8" max="8" width="13.57421875" style="5" customWidth="1"/>
    <col min="9" max="9" width="15.7109375" style="5" customWidth="1"/>
    <col min="10" max="10" width="24.28125" style="6" customWidth="1"/>
  </cols>
  <sheetData>
    <row r="1" ht="12.75">
      <c r="J1" s="6" t="s">
        <v>330</v>
      </c>
    </row>
    <row r="2" ht="12.75">
      <c r="J2" s="6" t="s">
        <v>627</v>
      </c>
    </row>
    <row r="3" ht="12.75">
      <c r="J3" s="6" t="s">
        <v>626</v>
      </c>
    </row>
    <row r="4" spans="1:10" ht="12.75">
      <c r="A4" s="7"/>
      <c r="B4" s="7"/>
      <c r="C4" s="7"/>
      <c r="D4" s="7"/>
      <c r="E4" s="8"/>
      <c r="F4" s="8"/>
      <c r="G4" s="9"/>
      <c r="H4" s="10"/>
      <c r="J4" s="11"/>
    </row>
    <row r="5" spans="1:10" ht="15.75">
      <c r="A5" s="7"/>
      <c r="B5" s="7"/>
      <c r="C5" s="7"/>
      <c r="D5" s="7"/>
      <c r="E5" s="39" t="s">
        <v>329</v>
      </c>
      <c r="F5" s="40"/>
      <c r="G5" s="12"/>
      <c r="H5" s="10"/>
      <c r="J5" s="41"/>
    </row>
    <row r="7" spans="1:10" ht="25.5">
      <c r="A7" s="13" t="s">
        <v>32</v>
      </c>
      <c r="B7" s="13" t="s">
        <v>33</v>
      </c>
      <c r="C7" s="13" t="s">
        <v>34</v>
      </c>
      <c r="D7" s="13" t="s">
        <v>83</v>
      </c>
      <c r="E7" s="13" t="s">
        <v>84</v>
      </c>
      <c r="F7" s="42" t="s">
        <v>34</v>
      </c>
      <c r="G7" s="13" t="s">
        <v>36</v>
      </c>
      <c r="H7" s="13" t="s">
        <v>37</v>
      </c>
      <c r="I7" s="14" t="s">
        <v>85</v>
      </c>
      <c r="J7" s="13" t="s">
        <v>39</v>
      </c>
    </row>
    <row r="8" spans="1:10" ht="63.75">
      <c r="A8" s="15">
        <v>1</v>
      </c>
      <c r="B8" s="15" t="s">
        <v>322</v>
      </c>
      <c r="C8" s="16" t="s">
        <v>323</v>
      </c>
      <c r="D8" s="15">
        <v>1</v>
      </c>
      <c r="E8" s="15" t="s">
        <v>324</v>
      </c>
      <c r="F8" s="44" t="s">
        <v>90</v>
      </c>
      <c r="G8" s="15">
        <v>1</v>
      </c>
      <c r="H8" s="173">
        <v>15000</v>
      </c>
      <c r="I8" s="131">
        <v>15000</v>
      </c>
      <c r="J8" s="16" t="s">
        <v>325</v>
      </c>
    </row>
    <row r="9" spans="1:10" ht="51">
      <c r="A9" s="15">
        <v>2</v>
      </c>
      <c r="B9" s="15" t="s">
        <v>322</v>
      </c>
      <c r="C9" s="16" t="s">
        <v>41</v>
      </c>
      <c r="D9" s="15">
        <v>2</v>
      </c>
      <c r="E9" s="15" t="s">
        <v>326</v>
      </c>
      <c r="F9" s="44" t="s">
        <v>95</v>
      </c>
      <c r="G9" s="15">
        <v>1</v>
      </c>
      <c r="H9" s="173">
        <v>7360</v>
      </c>
      <c r="I9" s="131">
        <v>7360</v>
      </c>
      <c r="J9" s="16" t="s">
        <v>327</v>
      </c>
    </row>
    <row r="10" spans="1:10" ht="12.75">
      <c r="A10" s="49"/>
      <c r="B10" s="15"/>
      <c r="C10" s="16"/>
      <c r="D10" s="15"/>
      <c r="E10" s="19"/>
      <c r="F10" s="19" t="s">
        <v>117</v>
      </c>
      <c r="G10" s="19" t="s">
        <v>297</v>
      </c>
      <c r="H10" s="50"/>
      <c r="I10" s="50"/>
      <c r="J10" s="22"/>
    </row>
    <row r="11" spans="1:10" ht="12.75">
      <c r="A11" s="15"/>
      <c r="B11" s="15"/>
      <c r="C11" s="242" t="s">
        <v>77</v>
      </c>
      <c r="D11" s="15"/>
      <c r="E11" s="23"/>
      <c r="F11" s="51" t="s">
        <v>117</v>
      </c>
      <c r="G11" s="24"/>
      <c r="H11" s="50"/>
      <c r="I11" s="243">
        <v>22360</v>
      </c>
      <c r="J11" s="25"/>
    </row>
    <row r="12" spans="1:10" ht="12.75">
      <c r="A12" s="15"/>
      <c r="B12" s="15"/>
      <c r="C12" s="55" t="s">
        <v>328</v>
      </c>
      <c r="D12" s="53"/>
      <c r="E12" s="19"/>
      <c r="F12" s="27" t="s">
        <v>123</v>
      </c>
      <c r="G12" s="27"/>
      <c r="H12" s="54"/>
      <c r="I12" s="50">
        <v>11180</v>
      </c>
      <c r="J12" s="22"/>
    </row>
    <row r="13" spans="1:10" ht="12.75">
      <c r="A13" s="49"/>
      <c r="B13" s="15"/>
      <c r="C13" s="55" t="s">
        <v>438</v>
      </c>
      <c r="D13" s="56"/>
      <c r="E13" s="23"/>
      <c r="F13" s="19" t="s">
        <v>133</v>
      </c>
      <c r="G13" s="24"/>
      <c r="H13" s="50"/>
      <c r="I13" s="50">
        <v>11180</v>
      </c>
      <c r="J13" s="3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30" sqref="G30"/>
    </sheetView>
  </sheetViews>
  <sheetFormatPr defaultColWidth="9.140625" defaultRowHeight="12.75"/>
  <cols>
    <col min="2" max="2" width="12.7109375" style="0" customWidth="1"/>
    <col min="3" max="3" width="13.28125" style="0" customWidth="1"/>
    <col min="5" max="5" width="16.7109375" style="0" customWidth="1"/>
    <col min="6" max="6" width="17.00390625" style="0" customWidth="1"/>
    <col min="7" max="7" width="16.140625" style="0" customWidth="1"/>
    <col min="8" max="8" width="19.421875" style="0" customWidth="1"/>
    <col min="9" max="9" width="27.8515625" style="0" customWidth="1"/>
  </cols>
  <sheetData>
    <row r="1" ht="12.75">
      <c r="I1" t="s">
        <v>270</v>
      </c>
    </row>
    <row r="2" ht="12.75">
      <c r="I2" t="s">
        <v>627</v>
      </c>
    </row>
    <row r="3" ht="12.75">
      <c r="I3" t="s">
        <v>626</v>
      </c>
    </row>
    <row r="4" spans="1:9" ht="15.75">
      <c r="A4" s="7"/>
      <c r="B4" s="7"/>
      <c r="C4" s="7"/>
      <c r="D4" s="7"/>
      <c r="E4" s="39" t="s">
        <v>269</v>
      </c>
      <c r="F4" s="12"/>
      <c r="G4" s="10"/>
      <c r="H4" s="5"/>
      <c r="I4" s="41"/>
    </row>
    <row r="5" spans="6:9" ht="12.75">
      <c r="F5" s="4"/>
      <c r="G5" s="5"/>
      <c r="H5" s="5"/>
      <c r="I5" s="6"/>
    </row>
    <row r="6" spans="1:9" ht="25.5">
      <c r="A6" s="13" t="s">
        <v>32</v>
      </c>
      <c r="B6" s="13" t="s">
        <v>33</v>
      </c>
      <c r="C6" s="13" t="s">
        <v>34</v>
      </c>
      <c r="D6" s="13" t="s">
        <v>83</v>
      </c>
      <c r="E6" s="13" t="s">
        <v>84</v>
      </c>
      <c r="F6" s="13" t="s">
        <v>36</v>
      </c>
      <c r="G6" s="13" t="s">
        <v>37</v>
      </c>
      <c r="H6" s="14" t="s">
        <v>85</v>
      </c>
      <c r="I6" s="13" t="s">
        <v>39</v>
      </c>
    </row>
    <row r="7" spans="1:9" ht="25.5">
      <c r="A7" s="15">
        <v>1</v>
      </c>
      <c r="B7" s="15" t="s">
        <v>258</v>
      </c>
      <c r="C7" s="16" t="s">
        <v>70</v>
      </c>
      <c r="D7" s="15">
        <v>1</v>
      </c>
      <c r="E7" s="15" t="s">
        <v>259</v>
      </c>
      <c r="F7" s="15">
        <v>1</v>
      </c>
      <c r="G7" s="45">
        <v>2500</v>
      </c>
      <c r="H7" s="46">
        <v>2500</v>
      </c>
      <c r="I7" s="16" t="s">
        <v>260</v>
      </c>
    </row>
    <row r="8" spans="1:9" ht="25.5">
      <c r="A8" s="49">
        <v>2</v>
      </c>
      <c r="B8" s="15" t="s">
        <v>258</v>
      </c>
      <c r="C8" s="16" t="s">
        <v>189</v>
      </c>
      <c r="D8" s="15">
        <v>2</v>
      </c>
      <c r="E8" s="19" t="s">
        <v>261</v>
      </c>
      <c r="F8" s="19">
        <v>1</v>
      </c>
      <c r="G8" s="50">
        <v>2000</v>
      </c>
      <c r="H8" s="50">
        <v>2000</v>
      </c>
      <c r="I8" s="22" t="s">
        <v>262</v>
      </c>
    </row>
    <row r="9" spans="1:9" ht="12.75">
      <c r="A9" s="49">
        <v>3</v>
      </c>
      <c r="B9" s="15" t="s">
        <v>258</v>
      </c>
      <c r="C9" s="55" t="s">
        <v>263</v>
      </c>
      <c r="D9" s="56">
        <v>2</v>
      </c>
      <c r="E9" s="29" t="s">
        <v>264</v>
      </c>
      <c r="F9" s="24">
        <v>1</v>
      </c>
      <c r="G9" s="50">
        <v>300</v>
      </c>
      <c r="H9" s="50">
        <v>180</v>
      </c>
      <c r="I9" s="30" t="s">
        <v>265</v>
      </c>
    </row>
    <row r="10" spans="1:9" ht="26.25" customHeight="1">
      <c r="A10" s="15">
        <v>4</v>
      </c>
      <c r="B10" s="15" t="s">
        <v>258</v>
      </c>
      <c r="C10" s="55" t="s">
        <v>266</v>
      </c>
      <c r="D10" s="56">
        <v>1</v>
      </c>
      <c r="E10" s="19" t="s">
        <v>267</v>
      </c>
      <c r="F10" s="24"/>
      <c r="G10" s="50"/>
      <c r="H10" s="50">
        <v>350</v>
      </c>
      <c r="I10" s="22" t="s">
        <v>268</v>
      </c>
    </row>
    <row r="11" spans="6:9" ht="12.75">
      <c r="F11" s="4"/>
      <c r="G11" s="5"/>
      <c r="H11" s="5">
        <f>SUM(H7:H10)</f>
        <v>5030</v>
      </c>
      <c r="I11" s="6"/>
    </row>
    <row r="15" ht="15.75">
      <c r="E15" s="39" t="s">
        <v>280</v>
      </c>
    </row>
    <row r="17" spans="1:9" ht="25.5">
      <c r="A17" s="62">
        <v>1</v>
      </c>
      <c r="B17" s="55" t="s">
        <v>271</v>
      </c>
      <c r="C17" s="55" t="s">
        <v>70</v>
      </c>
      <c r="D17" s="56">
        <v>1</v>
      </c>
      <c r="E17" s="64" t="s">
        <v>272</v>
      </c>
      <c r="F17" s="63" t="s">
        <v>273</v>
      </c>
      <c r="G17" s="65"/>
      <c r="H17" s="66">
        <v>5000</v>
      </c>
      <c r="I17" s="64" t="s">
        <v>274</v>
      </c>
    </row>
    <row r="18" spans="1:9" ht="12.75">
      <c r="A18" s="62">
        <v>2</v>
      </c>
      <c r="B18" s="55" t="s">
        <v>271</v>
      </c>
      <c r="C18" s="55" t="s">
        <v>189</v>
      </c>
      <c r="D18" s="56">
        <v>1</v>
      </c>
      <c r="E18" s="64" t="s">
        <v>275</v>
      </c>
      <c r="F18" s="63">
        <v>2</v>
      </c>
      <c r="G18" s="70">
        <v>700</v>
      </c>
      <c r="H18" s="66">
        <v>1400</v>
      </c>
      <c r="I18" s="64" t="s">
        <v>276</v>
      </c>
    </row>
    <row r="19" spans="1:9" ht="25.5">
      <c r="A19" s="62">
        <v>3</v>
      </c>
      <c r="B19" s="55" t="s">
        <v>271</v>
      </c>
      <c r="C19" s="55" t="s">
        <v>191</v>
      </c>
      <c r="D19" s="56">
        <v>1</v>
      </c>
      <c r="E19" s="64" t="s">
        <v>277</v>
      </c>
      <c r="F19" s="56" t="s">
        <v>278</v>
      </c>
      <c r="G19" s="65"/>
      <c r="H19" s="126">
        <v>1500</v>
      </c>
      <c r="I19" s="64" t="s">
        <v>279</v>
      </c>
    </row>
    <row r="20" spans="1:9" ht="12.75">
      <c r="A20" s="71"/>
      <c r="B20" s="72"/>
      <c r="C20" s="72"/>
      <c r="D20" s="73"/>
      <c r="E20" s="74"/>
      <c r="F20" s="73"/>
      <c r="G20" s="73"/>
      <c r="H20" s="75">
        <f>SUM(H17:H19)</f>
        <v>7900</v>
      </c>
      <c r="I20" s="76"/>
    </row>
    <row r="22" spans="7:8" ht="12.75">
      <c r="G22" s="91" t="s">
        <v>77</v>
      </c>
      <c r="H22" s="152">
        <f>H11+H20</f>
        <v>12930</v>
      </c>
    </row>
    <row r="24" spans="6:8" ht="12.75">
      <c r="F24" t="s">
        <v>439</v>
      </c>
      <c r="H24">
        <v>7800</v>
      </c>
    </row>
    <row r="25" spans="6:8" ht="12.75">
      <c r="F25" t="s">
        <v>440</v>
      </c>
      <c r="H25">
        <v>5130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21.140625" style="0" customWidth="1"/>
    <col min="4" max="4" width="10.57421875" style="0" customWidth="1"/>
    <col min="5" max="5" width="22.28125" style="0" customWidth="1"/>
    <col min="6" max="6" width="12.00390625" style="4" customWidth="1"/>
    <col min="7" max="7" width="13.57421875" style="5" customWidth="1"/>
    <col min="8" max="8" width="15.7109375" style="5" customWidth="1"/>
    <col min="9" max="9" width="24.28125" style="6" customWidth="1"/>
  </cols>
  <sheetData>
    <row r="1" ht="12.75">
      <c r="I1" s="6" t="s">
        <v>618</v>
      </c>
    </row>
    <row r="2" ht="12.75">
      <c r="I2" s="6" t="s">
        <v>627</v>
      </c>
    </row>
    <row r="3" spans="1:9" ht="12.75">
      <c r="A3" s="7"/>
      <c r="B3" s="7"/>
      <c r="C3" s="7"/>
      <c r="D3" s="7"/>
      <c r="E3" s="8"/>
      <c r="F3" s="9"/>
      <c r="G3" s="10"/>
      <c r="I3" s="11" t="s">
        <v>626</v>
      </c>
    </row>
    <row r="4" spans="1:9" ht="15.75">
      <c r="A4" s="7"/>
      <c r="B4" s="7"/>
      <c r="C4" s="7"/>
      <c r="D4" s="7"/>
      <c r="E4" s="39" t="s">
        <v>331</v>
      </c>
      <c r="F4" s="12"/>
      <c r="G4" s="224" t="s">
        <v>332</v>
      </c>
      <c r="H4" s="271" t="s">
        <v>333</v>
      </c>
      <c r="I4" s="41" t="s">
        <v>334</v>
      </c>
    </row>
    <row r="6" spans="1:9" ht="25.5">
      <c r="A6" s="13" t="s">
        <v>32</v>
      </c>
      <c r="B6" s="13" t="s">
        <v>33</v>
      </c>
      <c r="C6" s="13" t="s">
        <v>34</v>
      </c>
      <c r="D6" s="13" t="s">
        <v>83</v>
      </c>
      <c r="E6" s="13" t="s">
        <v>84</v>
      </c>
      <c r="F6" s="13" t="s">
        <v>36</v>
      </c>
      <c r="G6" s="13" t="s">
        <v>37</v>
      </c>
      <c r="H6" s="14" t="s">
        <v>85</v>
      </c>
      <c r="I6" s="13" t="s">
        <v>39</v>
      </c>
    </row>
    <row r="7" spans="1:9" ht="51">
      <c r="A7" s="49">
        <v>1</v>
      </c>
      <c r="B7" s="15" t="s">
        <v>335</v>
      </c>
      <c r="C7" s="16" t="s">
        <v>70</v>
      </c>
      <c r="D7" s="15"/>
      <c r="E7" s="23" t="s">
        <v>337</v>
      </c>
      <c r="F7" s="19">
        <v>1</v>
      </c>
      <c r="G7" s="50">
        <v>344</v>
      </c>
      <c r="H7" s="50">
        <v>344</v>
      </c>
      <c r="I7" s="25" t="s">
        <v>338</v>
      </c>
    </row>
    <row r="8" spans="1:9" ht="38.25">
      <c r="A8" s="49">
        <v>2</v>
      </c>
      <c r="B8" s="15" t="s">
        <v>335</v>
      </c>
      <c r="C8" s="22" t="s">
        <v>339</v>
      </c>
      <c r="D8" s="56"/>
      <c r="E8" s="19" t="s">
        <v>340</v>
      </c>
      <c r="F8" s="24" t="s">
        <v>341</v>
      </c>
      <c r="G8" s="50" t="s">
        <v>342</v>
      </c>
      <c r="H8" s="50">
        <v>5136</v>
      </c>
      <c r="I8" s="22" t="s">
        <v>343</v>
      </c>
    </row>
    <row r="9" spans="7:8" ht="12.75">
      <c r="G9" s="155" t="s">
        <v>77</v>
      </c>
      <c r="H9" s="240">
        <v>5480</v>
      </c>
    </row>
    <row r="14" spans="1:9" ht="38.25">
      <c r="A14" s="62"/>
      <c r="B14" s="15" t="s">
        <v>335</v>
      </c>
      <c r="C14" s="22" t="s">
        <v>339</v>
      </c>
      <c r="D14" s="68"/>
      <c r="E14" s="64" t="s">
        <v>622</v>
      </c>
      <c r="F14" s="68"/>
      <c r="G14" s="65"/>
      <c r="H14" s="66">
        <v>12756</v>
      </c>
      <c r="I14" s="85" t="s">
        <v>623</v>
      </c>
    </row>
    <row r="15" spans="1:9" ht="38.25">
      <c r="A15" s="273"/>
      <c r="B15" s="15" t="s">
        <v>335</v>
      </c>
      <c r="C15" s="22" t="s">
        <v>103</v>
      </c>
      <c r="D15" s="68"/>
      <c r="E15" s="64" t="s">
        <v>624</v>
      </c>
      <c r="F15" s="68"/>
      <c r="G15" s="65"/>
      <c r="H15" s="66">
        <v>785</v>
      </c>
      <c r="I15" s="85" t="s">
        <v>625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5.00390625" style="149" customWidth="1"/>
    <col min="2" max="2" width="10.421875" style="150" customWidth="1"/>
    <col min="3" max="3" width="15.140625" style="150" customWidth="1"/>
    <col min="4" max="4" width="9.7109375" style="148" customWidth="1"/>
    <col min="5" max="5" width="23.140625" style="151" customWidth="1"/>
    <col min="6" max="6" width="10.7109375" style="148" customWidth="1"/>
    <col min="7" max="8" width="10.28125" style="154" customWidth="1"/>
    <col min="9" max="9" width="14.140625" style="154" customWidth="1"/>
    <col min="10" max="10" width="14.00390625" style="153" customWidth="1"/>
    <col min="11" max="16384" width="9.140625" style="148" customWidth="1"/>
  </cols>
  <sheetData>
    <row r="1" ht="12.75">
      <c r="J1" s="153" t="s">
        <v>295</v>
      </c>
    </row>
    <row r="2" ht="12.75">
      <c r="J2" s="153" t="s">
        <v>627</v>
      </c>
    </row>
    <row r="3" spans="2:10" ht="18.75">
      <c r="B3" s="231" t="s">
        <v>294</v>
      </c>
      <c r="J3" s="153" t="s">
        <v>626</v>
      </c>
    </row>
    <row r="5" spans="1:10" s="142" customFormat="1" ht="64.5" customHeight="1">
      <c r="A5" s="140" t="s">
        <v>32</v>
      </c>
      <c r="B5" s="140" t="s">
        <v>33</v>
      </c>
      <c r="C5" s="140" t="s">
        <v>34</v>
      </c>
      <c r="D5" s="140" t="s">
        <v>83</v>
      </c>
      <c r="E5" s="140" t="s">
        <v>140</v>
      </c>
      <c r="F5" s="140" t="s">
        <v>36</v>
      </c>
      <c r="G5" s="141" t="s">
        <v>153</v>
      </c>
      <c r="H5" s="141" t="s">
        <v>154</v>
      </c>
      <c r="I5" s="141" t="s">
        <v>155</v>
      </c>
      <c r="J5" s="140" t="s">
        <v>281</v>
      </c>
    </row>
    <row r="6" spans="1:10" ht="51">
      <c r="A6" s="143">
        <v>1</v>
      </c>
      <c r="B6" s="144" t="s">
        <v>282</v>
      </c>
      <c r="C6" s="144" t="s">
        <v>70</v>
      </c>
      <c r="D6" s="145"/>
      <c r="E6" s="146" t="s">
        <v>283</v>
      </c>
      <c r="F6" s="145"/>
      <c r="G6" s="147">
        <v>1500</v>
      </c>
      <c r="H6" s="147">
        <v>1500</v>
      </c>
      <c r="I6" s="147"/>
      <c r="J6" s="147"/>
    </row>
    <row r="7" spans="1:10" ht="25.5">
      <c r="A7" s="143">
        <v>5</v>
      </c>
      <c r="B7" s="144" t="s">
        <v>282</v>
      </c>
      <c r="C7" s="144" t="s">
        <v>70</v>
      </c>
      <c r="D7" s="145"/>
      <c r="E7" s="146" t="s">
        <v>284</v>
      </c>
      <c r="F7" s="145"/>
      <c r="G7" s="147">
        <v>2000</v>
      </c>
      <c r="H7" s="147">
        <v>2000</v>
      </c>
      <c r="I7" s="147"/>
      <c r="J7" s="147"/>
    </row>
    <row r="8" spans="1:10" ht="25.5">
      <c r="A8" s="143">
        <v>6</v>
      </c>
      <c r="B8" s="144" t="s">
        <v>282</v>
      </c>
      <c r="C8" s="144" t="s">
        <v>70</v>
      </c>
      <c r="D8" s="145"/>
      <c r="E8" s="146" t="s">
        <v>285</v>
      </c>
      <c r="F8" s="145"/>
      <c r="G8" s="147">
        <v>1000</v>
      </c>
      <c r="H8" s="147">
        <v>1000</v>
      </c>
      <c r="I8" s="147"/>
      <c r="J8" s="147"/>
    </row>
    <row r="9" spans="1:10" ht="12.75">
      <c r="A9" s="143">
        <v>2</v>
      </c>
      <c r="B9" s="144" t="s">
        <v>282</v>
      </c>
      <c r="C9" s="144" t="s">
        <v>286</v>
      </c>
      <c r="D9" s="145"/>
      <c r="E9" s="146" t="s">
        <v>287</v>
      </c>
      <c r="F9" s="145"/>
      <c r="G9" s="147">
        <v>4565</v>
      </c>
      <c r="H9" s="147">
        <v>4565</v>
      </c>
      <c r="I9" s="147"/>
      <c r="J9" s="147"/>
    </row>
    <row r="10" spans="1:11" ht="12.75">
      <c r="A10" s="143">
        <v>3</v>
      </c>
      <c r="B10" s="144" t="s">
        <v>282</v>
      </c>
      <c r="C10" s="144" t="s">
        <v>286</v>
      </c>
      <c r="D10" s="145"/>
      <c r="E10" s="146" t="s">
        <v>288</v>
      </c>
      <c r="F10" s="145"/>
      <c r="G10" s="147">
        <v>4623</v>
      </c>
      <c r="H10" s="147">
        <v>4623</v>
      </c>
      <c r="I10" s="147"/>
      <c r="J10" s="147"/>
      <c r="K10" s="142"/>
    </row>
    <row r="11" spans="1:10" ht="25.5">
      <c r="A11" s="143">
        <v>4</v>
      </c>
      <c r="B11" s="144" t="s">
        <v>282</v>
      </c>
      <c r="C11" s="144" t="s">
        <v>286</v>
      </c>
      <c r="D11" s="145"/>
      <c r="E11" s="146" t="s">
        <v>289</v>
      </c>
      <c r="F11" s="145"/>
      <c r="G11" s="147">
        <v>3370</v>
      </c>
      <c r="H11" s="147">
        <v>3370</v>
      </c>
      <c r="I11" s="147"/>
      <c r="J11" s="147"/>
    </row>
    <row r="12" spans="1:10" ht="12.75">
      <c r="A12" s="143">
        <v>7</v>
      </c>
      <c r="B12" s="144" t="s">
        <v>282</v>
      </c>
      <c r="C12" s="144" t="s">
        <v>286</v>
      </c>
      <c r="D12" s="145"/>
      <c r="E12" s="146" t="s">
        <v>290</v>
      </c>
      <c r="F12" s="145">
        <v>30</v>
      </c>
      <c r="G12" s="147">
        <v>1000</v>
      </c>
      <c r="H12" s="147">
        <v>432</v>
      </c>
      <c r="I12" s="147">
        <v>568</v>
      </c>
      <c r="J12" s="147"/>
    </row>
    <row r="13" spans="1:11" ht="12.75">
      <c r="A13" s="143">
        <v>8</v>
      </c>
      <c r="B13" s="144" t="s">
        <v>282</v>
      </c>
      <c r="C13" s="144" t="s">
        <v>286</v>
      </c>
      <c r="D13" s="145"/>
      <c r="E13" s="146" t="s">
        <v>291</v>
      </c>
      <c r="F13" s="145" t="s">
        <v>292</v>
      </c>
      <c r="G13" s="147">
        <v>800</v>
      </c>
      <c r="H13" s="147"/>
      <c r="I13" s="147">
        <v>800</v>
      </c>
      <c r="J13" s="147"/>
      <c r="K13" s="142"/>
    </row>
    <row r="14" spans="1:10" ht="12.75">
      <c r="A14" s="143">
        <v>9</v>
      </c>
      <c r="B14" s="144" t="s">
        <v>282</v>
      </c>
      <c r="C14" s="144" t="s">
        <v>286</v>
      </c>
      <c r="D14" s="145"/>
      <c r="E14" s="146" t="s">
        <v>293</v>
      </c>
      <c r="F14" s="145">
        <v>30</v>
      </c>
      <c r="G14" s="147">
        <v>300</v>
      </c>
      <c r="H14" s="147"/>
      <c r="I14" s="147">
        <v>101</v>
      </c>
      <c r="J14" s="147">
        <v>199</v>
      </c>
    </row>
    <row r="15" spans="7:9" ht="12.75">
      <c r="G15" s="152">
        <f>SUM(G6:G14)</f>
        <v>19158</v>
      </c>
      <c r="H15" s="152">
        <f>SUM(H6:H14)</f>
        <v>17490</v>
      </c>
      <c r="I15" s="152">
        <f>SUM(I6:I14)</f>
        <v>1469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C1">
      <selection activeCell="J5" sqref="J5"/>
    </sheetView>
  </sheetViews>
  <sheetFormatPr defaultColWidth="9.140625" defaultRowHeight="12.75"/>
  <cols>
    <col min="1" max="1" width="5.28125" style="180" customWidth="1"/>
    <col min="2" max="2" width="14.421875" style="180" customWidth="1"/>
    <col min="3" max="3" width="29.140625" style="180" customWidth="1"/>
    <col min="4" max="4" width="12.00390625" style="180" customWidth="1"/>
    <col min="5" max="5" width="22.28125" style="180" customWidth="1"/>
    <col min="6" max="6" width="17.57421875" style="180" hidden="1" customWidth="1"/>
    <col min="7" max="7" width="12.00390625" style="181" customWidth="1"/>
    <col min="8" max="8" width="13.57421875" style="178" customWidth="1"/>
    <col min="9" max="9" width="33.57421875" style="178" customWidth="1"/>
    <col min="10" max="10" width="51.57421875" style="182" customWidth="1"/>
    <col min="11" max="16384" width="9.140625" style="180" customWidth="1"/>
  </cols>
  <sheetData>
    <row r="1" ht="15">
      <c r="J1" s="182" t="s">
        <v>628</v>
      </c>
    </row>
    <row r="2" ht="15">
      <c r="J2" s="182" t="s">
        <v>627</v>
      </c>
    </row>
    <row r="3" ht="15">
      <c r="J3" s="182" t="s">
        <v>626</v>
      </c>
    </row>
    <row r="4" spans="1:10" ht="15.75">
      <c r="A4" s="39"/>
      <c r="B4" s="39"/>
      <c r="C4" s="39"/>
      <c r="D4" s="39"/>
      <c r="E4" s="175"/>
      <c r="F4" s="175"/>
      <c r="G4" s="176"/>
      <c r="H4" s="177"/>
      <c r="J4" s="179"/>
    </row>
    <row r="5" spans="1:10" ht="15.75">
      <c r="A5" s="39"/>
      <c r="B5" s="39"/>
      <c r="C5" s="39"/>
      <c r="D5" s="39"/>
      <c r="E5" s="39" t="s">
        <v>441</v>
      </c>
      <c r="F5" s="40"/>
      <c r="G5" s="12"/>
      <c r="H5" s="177"/>
      <c r="J5" s="41"/>
    </row>
    <row r="7" spans="1:10" ht="31.5">
      <c r="A7" s="183" t="s">
        <v>32</v>
      </c>
      <c r="B7" s="183" t="s">
        <v>33</v>
      </c>
      <c r="C7" s="183" t="s">
        <v>34</v>
      </c>
      <c r="D7" s="183" t="s">
        <v>83</v>
      </c>
      <c r="E7" s="183" t="s">
        <v>84</v>
      </c>
      <c r="F7" s="184" t="s">
        <v>34</v>
      </c>
      <c r="G7" s="183" t="s">
        <v>36</v>
      </c>
      <c r="H7" s="183" t="s">
        <v>37</v>
      </c>
      <c r="I7" s="232" t="s">
        <v>85</v>
      </c>
      <c r="J7" s="183" t="s">
        <v>39</v>
      </c>
    </row>
    <row r="8" spans="1:10" ht="45">
      <c r="A8" s="185" t="s">
        <v>345</v>
      </c>
      <c r="B8" s="185" t="s">
        <v>296</v>
      </c>
      <c r="C8" s="185" t="s">
        <v>203</v>
      </c>
      <c r="D8" s="185">
        <v>1</v>
      </c>
      <c r="E8" s="185" t="s">
        <v>346</v>
      </c>
      <c r="F8" s="186"/>
      <c r="G8" s="185"/>
      <c r="H8" s="185"/>
      <c r="I8" s="187">
        <v>28625</v>
      </c>
      <c r="J8" s="188" t="s">
        <v>298</v>
      </c>
    </row>
    <row r="9" spans="1:10" ht="75">
      <c r="A9" s="185" t="s">
        <v>347</v>
      </c>
      <c r="B9" s="185" t="s">
        <v>296</v>
      </c>
      <c r="C9" s="185" t="s">
        <v>203</v>
      </c>
      <c r="D9" s="185">
        <v>1</v>
      </c>
      <c r="E9" s="185" t="s">
        <v>348</v>
      </c>
      <c r="F9" s="186"/>
      <c r="G9" s="185"/>
      <c r="H9" s="185"/>
      <c r="I9" s="187">
        <v>1761.5</v>
      </c>
      <c r="J9" s="188" t="s">
        <v>299</v>
      </c>
    </row>
    <row r="10" spans="1:10" ht="15">
      <c r="A10" s="185" t="s">
        <v>349</v>
      </c>
      <c r="B10" s="185" t="s">
        <v>296</v>
      </c>
      <c r="C10" s="189" t="s">
        <v>70</v>
      </c>
      <c r="D10" s="185">
        <v>2</v>
      </c>
      <c r="E10" s="185" t="s">
        <v>350</v>
      </c>
      <c r="F10" s="186" t="s">
        <v>90</v>
      </c>
      <c r="G10" s="185">
        <v>1</v>
      </c>
      <c r="H10" s="190">
        <v>150</v>
      </c>
      <c r="I10" s="191">
        <v>150</v>
      </c>
      <c r="J10" s="189" t="s">
        <v>351</v>
      </c>
    </row>
    <row r="11" spans="1:10" ht="15">
      <c r="A11" s="185" t="s">
        <v>352</v>
      </c>
      <c r="B11" s="185" t="s">
        <v>296</v>
      </c>
      <c r="C11" s="189" t="s">
        <v>70</v>
      </c>
      <c r="D11" s="185">
        <v>2</v>
      </c>
      <c r="E11" s="185" t="s">
        <v>353</v>
      </c>
      <c r="F11" s="186" t="s">
        <v>95</v>
      </c>
      <c r="G11" s="185">
        <v>1</v>
      </c>
      <c r="H11" s="190">
        <v>280</v>
      </c>
      <c r="I11" s="191">
        <v>280</v>
      </c>
      <c r="J11" s="189" t="s">
        <v>351</v>
      </c>
    </row>
    <row r="12" spans="1:10" ht="30">
      <c r="A12" s="192">
        <v>5</v>
      </c>
      <c r="B12" s="185" t="s">
        <v>296</v>
      </c>
      <c r="C12" s="189" t="s">
        <v>70</v>
      </c>
      <c r="D12" s="185">
        <v>2</v>
      </c>
      <c r="E12" s="193" t="s">
        <v>354</v>
      </c>
      <c r="F12" s="193" t="s">
        <v>117</v>
      </c>
      <c r="G12" s="193">
        <v>1</v>
      </c>
      <c r="H12" s="194">
        <v>130</v>
      </c>
      <c r="I12" s="194">
        <v>130</v>
      </c>
      <c r="J12" s="195" t="s">
        <v>355</v>
      </c>
    </row>
    <row r="13" spans="1:10" ht="30">
      <c r="A13" s="185">
        <v>6</v>
      </c>
      <c r="B13" s="185" t="s">
        <v>296</v>
      </c>
      <c r="C13" s="189" t="s">
        <v>70</v>
      </c>
      <c r="D13" s="185">
        <v>2</v>
      </c>
      <c r="E13" s="196" t="s">
        <v>356</v>
      </c>
      <c r="F13" s="197" t="s">
        <v>117</v>
      </c>
      <c r="G13" s="192">
        <v>2</v>
      </c>
      <c r="H13" s="194">
        <v>60</v>
      </c>
      <c r="I13" s="194">
        <v>120</v>
      </c>
      <c r="J13" s="195" t="s">
        <v>355</v>
      </c>
    </row>
    <row r="14" spans="1:10" ht="30">
      <c r="A14" s="185">
        <v>7</v>
      </c>
      <c r="B14" s="185" t="s">
        <v>296</v>
      </c>
      <c r="C14" s="198" t="s">
        <v>357</v>
      </c>
      <c r="D14" s="199">
        <v>1</v>
      </c>
      <c r="E14" s="193" t="s">
        <v>358</v>
      </c>
      <c r="F14" s="200" t="s">
        <v>123</v>
      </c>
      <c r="G14" s="200">
        <v>1</v>
      </c>
      <c r="H14" s="201">
        <v>450</v>
      </c>
      <c r="I14" s="194">
        <v>450</v>
      </c>
      <c r="J14" s="195" t="s">
        <v>359</v>
      </c>
    </row>
    <row r="15" spans="1:10" ht="30">
      <c r="A15" s="192">
        <v>8</v>
      </c>
      <c r="B15" s="185" t="s">
        <v>296</v>
      </c>
      <c r="C15" s="198" t="s">
        <v>360</v>
      </c>
      <c r="D15" s="192">
        <v>1</v>
      </c>
      <c r="E15" s="193" t="s">
        <v>358</v>
      </c>
      <c r="F15" s="200" t="s">
        <v>123</v>
      </c>
      <c r="G15" s="200">
        <v>1</v>
      </c>
      <c r="H15" s="201">
        <v>450</v>
      </c>
      <c r="I15" s="194">
        <v>450</v>
      </c>
      <c r="J15" s="195" t="s">
        <v>361</v>
      </c>
    </row>
    <row r="16" spans="1:10" ht="30">
      <c r="A16" s="185">
        <v>9</v>
      </c>
      <c r="B16" s="185" t="s">
        <v>296</v>
      </c>
      <c r="C16" s="198" t="s">
        <v>362</v>
      </c>
      <c r="D16" s="192">
        <v>2</v>
      </c>
      <c r="E16" s="193" t="s">
        <v>358</v>
      </c>
      <c r="F16" s="200" t="s">
        <v>123</v>
      </c>
      <c r="G16" s="200">
        <v>1</v>
      </c>
      <c r="H16" s="201">
        <v>450</v>
      </c>
      <c r="I16" s="194">
        <v>450</v>
      </c>
      <c r="J16" s="195" t="s">
        <v>363</v>
      </c>
    </row>
    <row r="17" spans="1:10" ht="15">
      <c r="A17" s="202">
        <v>10</v>
      </c>
      <c r="B17" s="203" t="s">
        <v>296</v>
      </c>
      <c r="C17" s="204" t="s">
        <v>364</v>
      </c>
      <c r="D17" s="205">
        <v>1</v>
      </c>
      <c r="E17" s="196" t="s">
        <v>365</v>
      </c>
      <c r="F17" s="202"/>
      <c r="G17" s="187">
        <v>210</v>
      </c>
      <c r="H17" s="191">
        <v>19</v>
      </c>
      <c r="I17" s="191">
        <v>3990</v>
      </c>
      <c r="J17" s="206" t="s">
        <v>366</v>
      </c>
    </row>
    <row r="18" spans="1:10" ht="45">
      <c r="A18" s="203">
        <v>11</v>
      </c>
      <c r="B18" s="203" t="s">
        <v>296</v>
      </c>
      <c r="C18" s="204" t="s">
        <v>364</v>
      </c>
      <c r="D18" s="205">
        <v>1</v>
      </c>
      <c r="E18" s="196" t="s">
        <v>367</v>
      </c>
      <c r="F18" s="202"/>
      <c r="G18" s="187"/>
      <c r="H18" s="191">
        <v>14000</v>
      </c>
      <c r="I18" s="191">
        <v>14000</v>
      </c>
      <c r="J18" s="206" t="s">
        <v>366</v>
      </c>
    </row>
    <row r="19" spans="1:10" ht="15">
      <c r="A19" s="203">
        <v>12</v>
      </c>
      <c r="B19" s="203" t="s">
        <v>296</v>
      </c>
      <c r="C19" s="204" t="s">
        <v>203</v>
      </c>
      <c r="D19" s="205">
        <v>1</v>
      </c>
      <c r="E19" s="193" t="s">
        <v>358</v>
      </c>
      <c r="F19" s="202"/>
      <c r="G19" s="187">
        <v>1</v>
      </c>
      <c r="H19" s="191">
        <v>450</v>
      </c>
      <c r="I19" s="191">
        <v>450</v>
      </c>
      <c r="J19" s="206" t="s">
        <v>368</v>
      </c>
    </row>
    <row r="20" spans="1:10" ht="15">
      <c r="A20" s="203">
        <v>13</v>
      </c>
      <c r="B20" s="203" t="s">
        <v>296</v>
      </c>
      <c r="C20" s="204" t="s">
        <v>203</v>
      </c>
      <c r="D20" s="205">
        <v>1</v>
      </c>
      <c r="E20" s="196" t="s">
        <v>369</v>
      </c>
      <c r="F20" s="202"/>
      <c r="G20" s="187"/>
      <c r="H20" s="191">
        <v>1360</v>
      </c>
      <c r="I20" s="191">
        <v>1360</v>
      </c>
      <c r="J20" s="206" t="s">
        <v>370</v>
      </c>
    </row>
    <row r="21" spans="1:10" ht="15">
      <c r="A21" s="203">
        <v>14</v>
      </c>
      <c r="B21" s="203" t="s">
        <v>296</v>
      </c>
      <c r="C21" s="204" t="s">
        <v>203</v>
      </c>
      <c r="D21" s="205">
        <v>2</v>
      </c>
      <c r="E21" s="196" t="s">
        <v>365</v>
      </c>
      <c r="F21" s="202"/>
      <c r="G21" s="187">
        <v>30</v>
      </c>
      <c r="H21" s="191">
        <v>19</v>
      </c>
      <c r="I21" s="191">
        <v>570</v>
      </c>
      <c r="J21" s="206" t="s">
        <v>370</v>
      </c>
    </row>
    <row r="22" spans="1:10" ht="31.5" customHeight="1">
      <c r="A22" s="203">
        <v>15</v>
      </c>
      <c r="B22" s="203" t="s">
        <v>296</v>
      </c>
      <c r="C22" s="204" t="s">
        <v>203</v>
      </c>
      <c r="D22" s="205">
        <v>1</v>
      </c>
      <c r="E22" s="196" t="s">
        <v>371</v>
      </c>
      <c r="F22" s="202"/>
      <c r="G22" s="187">
        <v>1</v>
      </c>
      <c r="H22" s="191">
        <v>380</v>
      </c>
      <c r="I22" s="191">
        <v>380</v>
      </c>
      <c r="J22" s="206" t="s">
        <v>372</v>
      </c>
    </row>
    <row r="23" spans="1:10" ht="15.75">
      <c r="A23" s="202"/>
      <c r="B23" s="202"/>
      <c r="C23" s="202"/>
      <c r="D23" s="202"/>
      <c r="E23" s="202"/>
      <c r="F23" s="202"/>
      <c r="G23" s="187"/>
      <c r="H23" s="207" t="s">
        <v>373</v>
      </c>
      <c r="I23" s="207">
        <v>27404</v>
      </c>
      <c r="J23" s="206"/>
    </row>
    <row r="24" spans="1:10" ht="15.75" customHeight="1">
      <c r="A24" s="175"/>
      <c r="B24" s="175"/>
      <c r="C24" s="175"/>
      <c r="D24" s="175"/>
      <c r="E24" s="175"/>
      <c r="F24" s="175"/>
      <c r="G24" s="300" t="s">
        <v>443</v>
      </c>
      <c r="H24" s="300"/>
      <c r="I24" s="177">
        <v>15660</v>
      </c>
      <c r="J24" s="179"/>
    </row>
    <row r="25" spans="1:10" ht="15.75">
      <c r="A25" s="175"/>
      <c r="B25" s="175"/>
      <c r="C25" s="175"/>
      <c r="D25" s="175"/>
      <c r="E25" s="175"/>
      <c r="F25" s="175"/>
      <c r="G25" s="176" t="s">
        <v>444</v>
      </c>
      <c r="H25" s="224"/>
      <c r="I25" s="177">
        <v>11744</v>
      </c>
      <c r="J25" s="179"/>
    </row>
    <row r="26" spans="1:10" ht="15.75">
      <c r="A26" s="175"/>
      <c r="B26" s="175"/>
      <c r="C26" s="175"/>
      <c r="D26" s="175"/>
      <c r="E26" s="175"/>
      <c r="F26" s="175"/>
      <c r="G26" s="176"/>
      <c r="H26" s="224"/>
      <c r="I26" s="177"/>
      <c r="J26" s="179"/>
    </row>
    <row r="27" ht="15.75">
      <c r="C27" s="40" t="s">
        <v>442</v>
      </c>
    </row>
    <row r="28" spans="1:9" ht="31.5">
      <c r="A28" s="208" t="s">
        <v>32</v>
      </c>
      <c r="B28" s="209" t="s">
        <v>33</v>
      </c>
      <c r="C28" s="209" t="s">
        <v>34</v>
      </c>
      <c r="D28" s="208" t="s">
        <v>83</v>
      </c>
      <c r="E28" s="210" t="s">
        <v>140</v>
      </c>
      <c r="F28" s="211" t="s">
        <v>36</v>
      </c>
      <c r="G28" s="211" t="s">
        <v>37</v>
      </c>
      <c r="H28" s="212" t="s">
        <v>85</v>
      </c>
      <c r="I28" s="208" t="s">
        <v>141</v>
      </c>
    </row>
    <row r="29" spans="1:9" ht="111" customHeight="1">
      <c r="A29" s="213">
        <v>1</v>
      </c>
      <c r="B29" s="214" t="s">
        <v>296</v>
      </c>
      <c r="C29" s="214" t="s">
        <v>406</v>
      </c>
      <c r="D29" s="215">
        <v>1</v>
      </c>
      <c r="E29" s="188" t="s">
        <v>407</v>
      </c>
      <c r="F29" s="215" t="s">
        <v>408</v>
      </c>
      <c r="G29" s="216"/>
      <c r="H29" s="274" t="s">
        <v>409</v>
      </c>
      <c r="I29" s="188" t="s">
        <v>298</v>
      </c>
    </row>
    <row r="30" spans="1:9" ht="90">
      <c r="A30" s="213">
        <v>2</v>
      </c>
      <c r="B30" s="214" t="s">
        <v>296</v>
      </c>
      <c r="C30" s="214" t="s">
        <v>406</v>
      </c>
      <c r="D30" s="217">
        <v>1</v>
      </c>
      <c r="E30" s="188" t="s">
        <v>410</v>
      </c>
      <c r="F30" s="215" t="s">
        <v>411</v>
      </c>
      <c r="G30" s="216"/>
      <c r="H30" s="274" t="s">
        <v>412</v>
      </c>
      <c r="I30" s="188" t="s">
        <v>413</v>
      </c>
    </row>
    <row r="31" spans="1:9" ht="157.5" customHeight="1">
      <c r="A31" s="213">
        <v>3</v>
      </c>
      <c r="B31" s="214" t="s">
        <v>296</v>
      </c>
      <c r="C31" s="214" t="s">
        <v>406</v>
      </c>
      <c r="D31" s="217">
        <v>1</v>
      </c>
      <c r="E31" s="188" t="s">
        <v>414</v>
      </c>
      <c r="F31" s="217" t="s">
        <v>415</v>
      </c>
      <c r="G31" s="216"/>
      <c r="H31" s="274" t="s">
        <v>416</v>
      </c>
      <c r="I31" s="188" t="s">
        <v>299</v>
      </c>
    </row>
    <row r="32" spans="1:9" ht="60">
      <c r="A32" s="213">
        <v>4</v>
      </c>
      <c r="B32" s="214" t="s">
        <v>296</v>
      </c>
      <c r="C32" s="214" t="s">
        <v>417</v>
      </c>
      <c r="D32" s="217">
        <v>2</v>
      </c>
      <c r="E32" s="188" t="s">
        <v>418</v>
      </c>
      <c r="F32" s="215"/>
      <c r="G32" s="218"/>
      <c r="H32" s="274" t="s">
        <v>419</v>
      </c>
      <c r="I32" s="188" t="s">
        <v>420</v>
      </c>
    </row>
    <row r="33" spans="1:9" ht="15">
      <c r="A33" s="219"/>
      <c r="B33" s="220"/>
      <c r="C33" s="220"/>
      <c r="D33" s="221"/>
      <c r="E33" s="222"/>
      <c r="F33" s="221"/>
      <c r="G33" s="221"/>
      <c r="H33" s="275">
        <v>136029.42</v>
      </c>
      <c r="I33" s="233"/>
    </row>
    <row r="34" spans="1:9" ht="15">
      <c r="A34" s="234"/>
      <c r="B34" s="110"/>
      <c r="C34" s="110"/>
      <c r="D34" s="235"/>
      <c r="E34" s="236"/>
      <c r="F34" s="235"/>
      <c r="G34" s="237"/>
      <c r="H34" s="238"/>
      <c r="I34" s="236"/>
    </row>
    <row r="35" spans="1:9" ht="15">
      <c r="A35" s="234"/>
      <c r="B35" s="110"/>
      <c r="C35" s="110"/>
      <c r="D35" s="235"/>
      <c r="E35" s="236"/>
      <c r="F35" s="235"/>
      <c r="G35" s="237"/>
      <c r="H35" s="238"/>
      <c r="I35" s="236"/>
    </row>
    <row r="36" spans="1:9" ht="15">
      <c r="A36" s="234"/>
      <c r="B36" s="110"/>
      <c r="C36" s="110"/>
      <c r="D36" s="235"/>
      <c r="E36" s="236"/>
      <c r="F36" s="235"/>
      <c r="G36" s="237"/>
      <c r="H36" s="238"/>
      <c r="I36" s="236"/>
    </row>
    <row r="37" spans="1:9" ht="15">
      <c r="A37" s="234"/>
      <c r="B37" s="110"/>
      <c r="C37" s="110"/>
      <c r="D37" s="235"/>
      <c r="E37" s="236"/>
      <c r="F37" s="235"/>
      <c r="G37" s="237"/>
      <c r="H37" s="238"/>
      <c r="I37" s="236"/>
    </row>
    <row r="38" spans="1:9" ht="15">
      <c r="A38" s="234"/>
      <c r="B38" s="110"/>
      <c r="C38" s="110"/>
      <c r="D38" s="235"/>
      <c r="E38" s="236"/>
      <c r="F38" s="235"/>
      <c r="G38" s="237"/>
      <c r="H38" s="238"/>
      <c r="I38" s="236"/>
    </row>
    <row r="39" spans="1:9" ht="15">
      <c r="A39" s="234"/>
      <c r="B39" s="110"/>
      <c r="C39" s="110"/>
      <c r="D39" s="235"/>
      <c r="E39" s="236"/>
      <c r="F39" s="235"/>
      <c r="G39" s="237"/>
      <c r="H39" s="238"/>
      <c r="I39" s="236"/>
    </row>
    <row r="40" spans="1:9" ht="15">
      <c r="A40" s="234"/>
      <c r="B40" s="110"/>
      <c r="C40" s="110"/>
      <c r="D40" s="235"/>
      <c r="E40" s="236"/>
      <c r="F40" s="235"/>
      <c r="G40" s="237"/>
      <c r="H40" s="239"/>
      <c r="I40" s="236"/>
    </row>
    <row r="41" spans="1:9" ht="15">
      <c r="A41" s="71"/>
      <c r="B41" s="72"/>
      <c r="C41" s="72"/>
      <c r="D41" s="73"/>
      <c r="E41" s="74"/>
      <c r="F41" s="73"/>
      <c r="G41" s="73"/>
      <c r="H41" s="75"/>
      <c r="I41" s="76"/>
    </row>
  </sheetData>
  <sheetProtection/>
  <mergeCells count="1">
    <mergeCell ref="G24:H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21.140625" style="0" customWidth="1"/>
    <col min="4" max="4" width="10.57421875" style="0" customWidth="1"/>
    <col min="5" max="5" width="22.28125" style="0" customWidth="1"/>
    <col min="6" max="6" width="17.57421875" style="0" hidden="1" customWidth="1"/>
    <col min="7" max="7" width="12.00390625" style="4" customWidth="1"/>
    <col min="8" max="8" width="13.57421875" style="5" customWidth="1"/>
    <col min="9" max="9" width="15.7109375" style="5" customWidth="1"/>
    <col min="10" max="10" width="24.28125" style="6" customWidth="1"/>
  </cols>
  <sheetData>
    <row r="1" ht="12.75">
      <c r="J1" s="6" t="s">
        <v>445</v>
      </c>
    </row>
    <row r="2" ht="12.75">
      <c r="J2" s="6" t="s">
        <v>627</v>
      </c>
    </row>
    <row r="3" ht="12.75">
      <c r="J3" s="6" t="s">
        <v>626</v>
      </c>
    </row>
    <row r="4" spans="1:10" ht="12.75">
      <c r="A4" s="7"/>
      <c r="B4" s="7"/>
      <c r="C4" s="7"/>
      <c r="D4" s="7"/>
      <c r="E4" s="8"/>
      <c r="F4" s="8"/>
      <c r="G4" s="9"/>
      <c r="H4" s="10"/>
      <c r="J4" s="11"/>
    </row>
    <row r="5" spans="1:10" ht="15.75">
      <c r="A5" s="7"/>
      <c r="B5" s="7"/>
      <c r="C5" s="7"/>
      <c r="D5" s="7"/>
      <c r="E5" s="39" t="s">
        <v>300</v>
      </c>
      <c r="F5" s="40"/>
      <c r="G5" s="12"/>
      <c r="H5" s="10"/>
      <c r="J5" s="41"/>
    </row>
    <row r="7" spans="1:10" ht="25.5">
      <c r="A7" s="13" t="s">
        <v>32</v>
      </c>
      <c r="B7" s="13" t="s">
        <v>33</v>
      </c>
      <c r="C7" s="13" t="s">
        <v>34</v>
      </c>
      <c r="D7" s="13" t="s">
        <v>83</v>
      </c>
      <c r="E7" s="13" t="s">
        <v>301</v>
      </c>
      <c r="F7" s="42" t="s">
        <v>34</v>
      </c>
      <c r="G7" s="13" t="s">
        <v>36</v>
      </c>
      <c r="H7" s="13" t="s">
        <v>37</v>
      </c>
      <c r="I7" s="14" t="s">
        <v>85</v>
      </c>
      <c r="J7" s="13" t="s">
        <v>39</v>
      </c>
    </row>
    <row r="8" spans="1:10" ht="51">
      <c r="A8" s="15">
        <v>1</v>
      </c>
      <c r="B8" s="45" t="s">
        <v>302</v>
      </c>
      <c r="C8" s="16" t="s">
        <v>88</v>
      </c>
      <c r="D8" s="15">
        <v>1</v>
      </c>
      <c r="E8" s="22" t="s">
        <v>264</v>
      </c>
      <c r="F8" s="19"/>
      <c r="G8" s="19">
        <v>1</v>
      </c>
      <c r="H8" s="50">
        <v>800</v>
      </c>
      <c r="I8" s="156">
        <f>G8*H8</f>
        <v>800</v>
      </c>
      <c r="J8" s="22" t="s">
        <v>303</v>
      </c>
    </row>
    <row r="9" spans="1:10" ht="12.75">
      <c r="A9" s="15">
        <v>2</v>
      </c>
      <c r="B9" s="45" t="s">
        <v>302</v>
      </c>
      <c r="C9" s="55" t="s">
        <v>304</v>
      </c>
      <c r="D9" s="53">
        <v>1</v>
      </c>
      <c r="E9" s="22" t="s">
        <v>305</v>
      </c>
      <c r="F9" s="27"/>
      <c r="G9" s="27">
        <v>3</v>
      </c>
      <c r="H9" s="54">
        <v>250</v>
      </c>
      <c r="I9" s="156">
        <f>G9*H9</f>
        <v>750</v>
      </c>
      <c r="J9" s="22" t="s">
        <v>306</v>
      </c>
    </row>
    <row r="10" spans="1:10" ht="55.5" customHeight="1">
      <c r="A10" s="49">
        <v>3</v>
      </c>
      <c r="B10" s="45" t="s">
        <v>302</v>
      </c>
      <c r="C10" s="55" t="s">
        <v>307</v>
      </c>
      <c r="D10" s="56">
        <v>1</v>
      </c>
      <c r="E10" s="229" t="s">
        <v>308</v>
      </c>
      <c r="F10" s="19"/>
      <c r="G10" s="24">
        <v>1</v>
      </c>
      <c r="H10" s="50">
        <v>270</v>
      </c>
      <c r="I10" s="50">
        <v>270</v>
      </c>
      <c r="J10" s="30" t="s">
        <v>309</v>
      </c>
    </row>
    <row r="11" spans="1:10" ht="25.5">
      <c r="A11" s="157">
        <v>4</v>
      </c>
      <c r="B11" s="158" t="s">
        <v>302</v>
      </c>
      <c r="C11" s="159" t="s">
        <v>307</v>
      </c>
      <c r="D11" s="157">
        <v>1</v>
      </c>
      <c r="E11" s="162" t="s">
        <v>310</v>
      </c>
      <c r="F11" s="51"/>
      <c r="G11" s="160">
        <v>1</v>
      </c>
      <c r="H11" s="161">
        <v>600</v>
      </c>
      <c r="I11" s="156">
        <f>G11*H11</f>
        <v>600</v>
      </c>
      <c r="J11" s="162" t="s">
        <v>311</v>
      </c>
    </row>
    <row r="12" spans="1:10" ht="12.75">
      <c r="A12" s="15">
        <v>5</v>
      </c>
      <c r="B12" s="163" t="s">
        <v>302</v>
      </c>
      <c r="C12" s="55" t="s">
        <v>312</v>
      </c>
      <c r="D12" s="56">
        <v>1</v>
      </c>
      <c r="E12" s="64" t="s">
        <v>313</v>
      </c>
      <c r="F12" s="63">
        <v>1</v>
      </c>
      <c r="G12" s="164">
        <v>1</v>
      </c>
      <c r="H12" s="66">
        <v>1100</v>
      </c>
      <c r="I12" s="3">
        <v>1100</v>
      </c>
      <c r="J12" s="64" t="s">
        <v>314</v>
      </c>
    </row>
    <row r="13" spans="1:10" ht="89.25">
      <c r="A13" s="49">
        <v>6</v>
      </c>
      <c r="B13" s="163" t="s">
        <v>302</v>
      </c>
      <c r="C13" s="55" t="s">
        <v>41</v>
      </c>
      <c r="D13" s="63">
        <v>1</v>
      </c>
      <c r="E13" s="64" t="s">
        <v>315</v>
      </c>
      <c r="F13" s="63">
        <v>1</v>
      </c>
      <c r="G13" s="164">
        <v>1</v>
      </c>
      <c r="H13" s="66">
        <v>14000</v>
      </c>
      <c r="I13" s="3">
        <v>14000</v>
      </c>
      <c r="J13" s="64" t="s">
        <v>316</v>
      </c>
    </row>
    <row r="14" spans="1:10" ht="12.75">
      <c r="A14" s="15">
        <v>7</v>
      </c>
      <c r="B14" s="45" t="s">
        <v>302</v>
      </c>
      <c r="C14" s="55" t="s">
        <v>317</v>
      </c>
      <c r="D14" s="56">
        <v>1</v>
      </c>
      <c r="E14" s="22" t="s">
        <v>318</v>
      </c>
      <c r="F14" s="19"/>
      <c r="G14" s="24">
        <v>1</v>
      </c>
      <c r="H14" s="50">
        <v>1331</v>
      </c>
      <c r="I14" s="50">
        <v>1331</v>
      </c>
      <c r="J14" s="22"/>
    </row>
    <row r="15" spans="1:10" ht="12.75">
      <c r="A15" s="2">
        <v>8</v>
      </c>
      <c r="B15" s="3" t="s">
        <v>302</v>
      </c>
      <c r="C15" s="2" t="s">
        <v>41</v>
      </c>
      <c r="D15" s="18">
        <v>1</v>
      </c>
      <c r="E15" s="36" t="s">
        <v>319</v>
      </c>
      <c r="F15" s="2"/>
      <c r="G15" s="18">
        <v>1</v>
      </c>
      <c r="H15" s="3">
        <v>7000</v>
      </c>
      <c r="I15" s="165">
        <v>7000</v>
      </c>
      <c r="J15" s="36" t="s">
        <v>320</v>
      </c>
    </row>
    <row r="16" spans="8:9" ht="12.75">
      <c r="H16" s="155" t="s">
        <v>77</v>
      </c>
      <c r="I16" s="240">
        <f>SUM(I8:I15)</f>
        <v>25851</v>
      </c>
    </row>
    <row r="17" spans="7:9" ht="12.75">
      <c r="G17" s="301" t="s">
        <v>447</v>
      </c>
      <c r="H17" s="301"/>
      <c r="I17" s="5">
        <v>7210</v>
      </c>
    </row>
    <row r="18" spans="5:9" ht="12.75">
      <c r="E18" s="301" t="s">
        <v>446</v>
      </c>
      <c r="F18" s="301"/>
      <c r="G18" s="301"/>
      <c r="H18" s="301"/>
      <c r="I18" s="5">
        <v>18641</v>
      </c>
    </row>
  </sheetData>
  <sheetProtection/>
  <mergeCells count="2">
    <mergeCell ref="G17:H17"/>
    <mergeCell ref="E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21.140625" style="0" customWidth="1"/>
    <col min="4" max="4" width="10.57421875" style="0" customWidth="1"/>
    <col min="5" max="5" width="22.28125" style="0" customWidth="1"/>
    <col min="6" max="6" width="17.57421875" style="0" customWidth="1"/>
    <col min="7" max="7" width="12.00390625" style="4" customWidth="1"/>
    <col min="8" max="8" width="13.57421875" style="5" customWidth="1"/>
    <col min="9" max="9" width="15.7109375" style="5" customWidth="1"/>
  </cols>
  <sheetData>
    <row r="1" spans="1:8" ht="12.75">
      <c r="A1" s="7"/>
      <c r="B1" s="7"/>
      <c r="C1" s="7"/>
      <c r="D1" s="7"/>
      <c r="E1" s="8"/>
      <c r="F1" s="8"/>
      <c r="G1" s="9"/>
      <c r="H1" s="10"/>
    </row>
    <row r="2" spans="1:8" ht="15.75">
      <c r="A2" s="7"/>
      <c r="B2" s="7"/>
      <c r="C2" s="7"/>
      <c r="D2" s="7"/>
      <c r="E2" s="39" t="s">
        <v>498</v>
      </c>
      <c r="F2" s="40"/>
      <c r="G2" s="12"/>
      <c r="H2" s="10"/>
    </row>
    <row r="4" spans="1:9" ht="25.5">
      <c r="A4" s="13" t="s">
        <v>32</v>
      </c>
      <c r="B4" s="13" t="s">
        <v>33</v>
      </c>
      <c r="C4" s="13" t="s">
        <v>34</v>
      </c>
      <c r="D4" s="13" t="s">
        <v>83</v>
      </c>
      <c r="E4" s="13" t="s">
        <v>84</v>
      </c>
      <c r="F4" s="13" t="s">
        <v>36</v>
      </c>
      <c r="G4" s="13" t="s">
        <v>37</v>
      </c>
      <c r="H4" s="14" t="s">
        <v>85</v>
      </c>
      <c r="I4" s="13" t="s">
        <v>39</v>
      </c>
    </row>
    <row r="5" spans="1:9" ht="51">
      <c r="A5" s="15">
        <v>1</v>
      </c>
      <c r="B5" s="15" t="s">
        <v>499</v>
      </c>
      <c r="C5" s="16" t="s">
        <v>500</v>
      </c>
      <c r="D5" s="15">
        <v>1</v>
      </c>
      <c r="E5" s="15" t="s">
        <v>501</v>
      </c>
      <c r="F5" s="15"/>
      <c r="G5" s="45"/>
      <c r="H5" s="46">
        <v>7560</v>
      </c>
      <c r="I5" s="16" t="s">
        <v>502</v>
      </c>
    </row>
    <row r="6" spans="1:9" ht="51">
      <c r="A6" s="15">
        <v>2</v>
      </c>
      <c r="B6" s="15" t="s">
        <v>499</v>
      </c>
      <c r="C6" s="16" t="s">
        <v>500</v>
      </c>
      <c r="D6" s="15">
        <v>1</v>
      </c>
      <c r="E6" s="15" t="s">
        <v>503</v>
      </c>
      <c r="F6" s="15">
        <v>1</v>
      </c>
      <c r="G6" s="45"/>
      <c r="H6" s="46">
        <v>12000</v>
      </c>
      <c r="I6" s="16" t="s">
        <v>504</v>
      </c>
    </row>
    <row r="7" spans="1:9" ht="38.25">
      <c r="A7" s="49">
        <v>3</v>
      </c>
      <c r="B7" s="15" t="s">
        <v>499</v>
      </c>
      <c r="C7" s="16" t="s">
        <v>500</v>
      </c>
      <c r="D7" s="15">
        <v>1</v>
      </c>
      <c r="E7" s="19" t="s">
        <v>505</v>
      </c>
      <c r="F7" s="19">
        <v>1</v>
      </c>
      <c r="G7" s="50"/>
      <c r="H7" s="50">
        <v>720</v>
      </c>
      <c r="I7" s="22" t="s">
        <v>506</v>
      </c>
    </row>
    <row r="8" spans="1:9" ht="38.25">
      <c r="A8" s="15">
        <v>4</v>
      </c>
      <c r="B8" s="15" t="s">
        <v>499</v>
      </c>
      <c r="C8" s="16" t="s">
        <v>500</v>
      </c>
      <c r="D8" s="15">
        <v>1</v>
      </c>
      <c r="E8" s="23" t="s">
        <v>507</v>
      </c>
      <c r="F8" s="24">
        <v>1</v>
      </c>
      <c r="G8" s="50"/>
      <c r="H8" s="50">
        <v>800</v>
      </c>
      <c r="I8" s="25" t="s">
        <v>508</v>
      </c>
    </row>
    <row r="9" spans="1:9" ht="38.25">
      <c r="A9" s="15">
        <v>5</v>
      </c>
      <c r="B9" s="15" t="s">
        <v>499</v>
      </c>
      <c r="C9" s="16" t="s">
        <v>500</v>
      </c>
      <c r="D9" s="53">
        <v>1</v>
      </c>
      <c r="E9" s="19" t="s">
        <v>509</v>
      </c>
      <c r="F9" s="27"/>
      <c r="G9" s="54"/>
      <c r="H9" s="50">
        <v>1000</v>
      </c>
      <c r="I9" s="22" t="s">
        <v>510</v>
      </c>
    </row>
    <row r="10" spans="1:9" ht="76.5">
      <c r="A10" s="49">
        <v>6</v>
      </c>
      <c r="B10" s="15" t="s">
        <v>499</v>
      </c>
      <c r="C10" s="16" t="s">
        <v>500</v>
      </c>
      <c r="D10" s="56">
        <v>1</v>
      </c>
      <c r="E10" s="29" t="s">
        <v>511</v>
      </c>
      <c r="F10" s="24"/>
      <c r="G10" s="50"/>
      <c r="H10" s="50">
        <v>7000</v>
      </c>
      <c r="I10" s="30" t="s">
        <v>512</v>
      </c>
    </row>
    <row r="11" spans="1:9" ht="63.75">
      <c r="A11" s="15">
        <v>7</v>
      </c>
      <c r="B11" s="15" t="s">
        <v>499</v>
      </c>
      <c r="C11" s="16" t="s">
        <v>500</v>
      </c>
      <c r="D11" s="56">
        <v>1</v>
      </c>
      <c r="E11" s="19" t="s">
        <v>513</v>
      </c>
      <c r="F11" s="24"/>
      <c r="G11" s="50"/>
      <c r="H11" s="50">
        <v>39086</v>
      </c>
      <c r="I11" s="22" t="s">
        <v>514</v>
      </c>
    </row>
    <row r="12" spans="1:9" ht="38.25">
      <c r="A12" s="15">
        <v>8</v>
      </c>
      <c r="B12" s="15" t="s">
        <v>499</v>
      </c>
      <c r="C12" s="144" t="s">
        <v>515</v>
      </c>
      <c r="D12" s="56">
        <v>1</v>
      </c>
      <c r="E12" s="19" t="s">
        <v>516</v>
      </c>
      <c r="F12" s="24"/>
      <c r="G12" s="50"/>
      <c r="H12" s="50">
        <v>6257</v>
      </c>
      <c r="I12" s="22" t="s">
        <v>517</v>
      </c>
    </row>
    <row r="13" spans="1:9" ht="38.25">
      <c r="A13" s="15">
        <v>9</v>
      </c>
      <c r="B13" s="15" t="s">
        <v>499</v>
      </c>
      <c r="C13" s="144" t="s">
        <v>518</v>
      </c>
      <c r="D13" s="56">
        <v>1</v>
      </c>
      <c r="E13" s="19" t="s">
        <v>519</v>
      </c>
      <c r="F13" s="24"/>
      <c r="G13" s="50"/>
      <c r="H13" s="50">
        <v>10000</v>
      </c>
      <c r="I13" s="22" t="s">
        <v>520</v>
      </c>
    </row>
    <row r="14" spans="1:9" ht="76.5">
      <c r="A14" s="15">
        <v>10</v>
      </c>
      <c r="B14" s="15" t="s">
        <v>499</v>
      </c>
      <c r="C14" s="144" t="s">
        <v>518</v>
      </c>
      <c r="D14" s="56">
        <v>1</v>
      </c>
      <c r="E14" s="19" t="s">
        <v>521</v>
      </c>
      <c r="F14" s="24"/>
      <c r="G14" s="50"/>
      <c r="H14" s="50">
        <v>13824.19</v>
      </c>
      <c r="I14" s="22" t="s">
        <v>522</v>
      </c>
    </row>
    <row r="15" spans="1:9" ht="38.25">
      <c r="A15" s="15">
        <v>13</v>
      </c>
      <c r="B15" s="15" t="s">
        <v>499</v>
      </c>
      <c r="C15" s="144" t="s">
        <v>518</v>
      </c>
      <c r="D15" s="56">
        <v>2</v>
      </c>
      <c r="E15" s="19" t="s">
        <v>523</v>
      </c>
      <c r="F15" s="24"/>
      <c r="G15" s="50"/>
      <c r="H15" s="50">
        <v>9880</v>
      </c>
      <c r="I15" s="22" t="s">
        <v>524</v>
      </c>
    </row>
    <row r="16" spans="1:9" ht="38.25">
      <c r="A16" s="15">
        <v>15</v>
      </c>
      <c r="B16" s="15" t="s">
        <v>499</v>
      </c>
      <c r="C16" s="144" t="s">
        <v>518</v>
      </c>
      <c r="D16" s="56">
        <v>2</v>
      </c>
      <c r="E16" s="19" t="s">
        <v>525</v>
      </c>
      <c r="F16" s="24"/>
      <c r="G16" s="50"/>
      <c r="H16" s="50">
        <v>4000</v>
      </c>
      <c r="I16" s="22" t="s">
        <v>526</v>
      </c>
    </row>
    <row r="17" spans="1:9" ht="127.5">
      <c r="A17" s="15">
        <v>16</v>
      </c>
      <c r="B17" s="15" t="s">
        <v>499</v>
      </c>
      <c r="C17" s="144" t="s">
        <v>527</v>
      </c>
      <c r="D17" s="56">
        <v>1</v>
      </c>
      <c r="E17" s="19" t="s">
        <v>528</v>
      </c>
      <c r="F17" s="24"/>
      <c r="G17" s="50"/>
      <c r="H17" s="50">
        <v>4270</v>
      </c>
      <c r="I17" s="22" t="s">
        <v>529</v>
      </c>
    </row>
    <row r="18" spans="1:9" ht="38.25">
      <c r="A18" s="15">
        <v>17</v>
      </c>
      <c r="B18" s="15" t="s">
        <v>499</v>
      </c>
      <c r="C18" s="144" t="s">
        <v>530</v>
      </c>
      <c r="D18" s="56">
        <v>1</v>
      </c>
      <c r="E18" s="19" t="s">
        <v>531</v>
      </c>
      <c r="F18" s="24"/>
      <c r="G18" s="50"/>
      <c r="H18" s="50">
        <v>371</v>
      </c>
      <c r="I18" s="22" t="s">
        <v>532</v>
      </c>
    </row>
    <row r="19" spans="1:9" ht="25.5">
      <c r="A19" s="15">
        <v>18</v>
      </c>
      <c r="B19" s="15" t="s">
        <v>499</v>
      </c>
      <c r="C19" s="144" t="s">
        <v>530</v>
      </c>
      <c r="D19" s="56">
        <v>1</v>
      </c>
      <c r="E19" s="19" t="s">
        <v>533</v>
      </c>
      <c r="F19" s="24"/>
      <c r="G19" s="50"/>
      <c r="H19" s="50">
        <v>705</v>
      </c>
      <c r="I19" s="22" t="s">
        <v>534</v>
      </c>
    </row>
    <row r="20" spans="1:9" ht="38.25">
      <c r="A20" s="15">
        <v>19</v>
      </c>
      <c r="B20" s="15" t="s">
        <v>499</v>
      </c>
      <c r="C20" s="268" t="s">
        <v>535</v>
      </c>
      <c r="D20" s="56">
        <v>1</v>
      </c>
      <c r="E20" s="19" t="s">
        <v>536</v>
      </c>
      <c r="F20" s="24"/>
      <c r="G20" s="50"/>
      <c r="H20" s="50">
        <v>3900</v>
      </c>
      <c r="I20" s="22" t="s">
        <v>524</v>
      </c>
    </row>
    <row r="21" spans="1:9" ht="63.75">
      <c r="A21" s="15">
        <v>21</v>
      </c>
      <c r="B21" s="15" t="s">
        <v>499</v>
      </c>
      <c r="C21" s="144" t="s">
        <v>537</v>
      </c>
      <c r="D21" s="56">
        <v>1</v>
      </c>
      <c r="E21" s="19" t="s">
        <v>538</v>
      </c>
      <c r="F21" s="24"/>
      <c r="G21" s="50"/>
      <c r="H21" s="50">
        <v>2443.46</v>
      </c>
      <c r="I21" s="22" t="s">
        <v>539</v>
      </c>
    </row>
    <row r="22" spans="1:9" ht="51">
      <c r="A22" s="15">
        <v>23</v>
      </c>
      <c r="B22" s="15" t="s">
        <v>499</v>
      </c>
      <c r="C22" s="144" t="s">
        <v>540</v>
      </c>
      <c r="D22" s="56">
        <v>1</v>
      </c>
      <c r="E22" s="19" t="s">
        <v>541</v>
      </c>
      <c r="F22" s="24"/>
      <c r="G22" s="50"/>
      <c r="H22" s="50">
        <v>19073.44</v>
      </c>
      <c r="I22" s="22" t="s">
        <v>542</v>
      </c>
    </row>
    <row r="23" spans="1:9" ht="63.75">
      <c r="A23" s="15">
        <v>24</v>
      </c>
      <c r="B23" s="15" t="s">
        <v>499</v>
      </c>
      <c r="C23" s="144" t="s">
        <v>543</v>
      </c>
      <c r="D23" s="56">
        <v>1</v>
      </c>
      <c r="E23" s="19" t="s">
        <v>544</v>
      </c>
      <c r="F23" s="24"/>
      <c r="G23" s="50"/>
      <c r="H23" s="50">
        <v>4900</v>
      </c>
      <c r="I23" s="22" t="s">
        <v>545</v>
      </c>
    </row>
    <row r="24" spans="1:9" ht="153">
      <c r="A24" s="15">
        <v>26</v>
      </c>
      <c r="B24" s="15" t="s">
        <v>499</v>
      </c>
      <c r="C24" s="144" t="s">
        <v>546</v>
      </c>
      <c r="D24" s="56">
        <v>1</v>
      </c>
      <c r="E24" s="19" t="s">
        <v>547</v>
      </c>
      <c r="F24" s="24"/>
      <c r="G24" s="50"/>
      <c r="H24" s="50">
        <v>10000</v>
      </c>
      <c r="I24" s="22" t="s">
        <v>548</v>
      </c>
    </row>
    <row r="25" spans="1:9" ht="51">
      <c r="A25" s="15">
        <v>27</v>
      </c>
      <c r="B25" s="15" t="s">
        <v>499</v>
      </c>
      <c r="C25" s="144" t="s">
        <v>549</v>
      </c>
      <c r="D25" s="56">
        <v>1</v>
      </c>
      <c r="E25" s="19" t="s">
        <v>550</v>
      </c>
      <c r="F25" s="24"/>
      <c r="G25" s="50"/>
      <c r="H25" s="50">
        <v>1165.12</v>
      </c>
      <c r="I25" s="22" t="s">
        <v>551</v>
      </c>
    </row>
    <row r="26" spans="1:9" ht="76.5">
      <c r="A26" s="15">
        <v>28</v>
      </c>
      <c r="B26" s="15" t="s">
        <v>499</v>
      </c>
      <c r="C26" s="144" t="s">
        <v>552</v>
      </c>
      <c r="D26" s="56">
        <v>1</v>
      </c>
      <c r="E26" s="19" t="s">
        <v>553</v>
      </c>
      <c r="F26" s="24"/>
      <c r="G26" s="50"/>
      <c r="H26" s="50">
        <v>9600</v>
      </c>
      <c r="I26" s="22" t="s">
        <v>554</v>
      </c>
    </row>
    <row r="27" spans="1:9" ht="38.25">
      <c r="A27" s="15">
        <v>29</v>
      </c>
      <c r="B27" s="15" t="s">
        <v>499</v>
      </c>
      <c r="C27" s="144" t="s">
        <v>555</v>
      </c>
      <c r="D27" s="56">
        <v>1</v>
      </c>
      <c r="E27" s="19" t="s">
        <v>556</v>
      </c>
      <c r="F27" s="24"/>
      <c r="G27" s="50"/>
      <c r="H27" s="50">
        <v>850</v>
      </c>
      <c r="I27" s="22" t="s">
        <v>532</v>
      </c>
    </row>
    <row r="28" spans="1:9" ht="38.25">
      <c r="A28" s="15">
        <v>31</v>
      </c>
      <c r="B28" s="15" t="s">
        <v>499</v>
      </c>
      <c r="C28" s="144" t="s">
        <v>557</v>
      </c>
      <c r="D28" s="56">
        <v>1</v>
      </c>
      <c r="E28" s="19" t="s">
        <v>558</v>
      </c>
      <c r="F28" s="24"/>
      <c r="G28" s="50"/>
      <c r="H28" s="50">
        <v>3000</v>
      </c>
      <c r="I28" s="22" t="s">
        <v>559</v>
      </c>
    </row>
    <row r="29" spans="1:9" ht="25.5">
      <c r="A29" s="15">
        <v>32</v>
      </c>
      <c r="B29" s="15" t="s">
        <v>499</v>
      </c>
      <c r="C29" s="144" t="s">
        <v>557</v>
      </c>
      <c r="D29" s="56">
        <v>1</v>
      </c>
      <c r="E29" s="19" t="s">
        <v>560</v>
      </c>
      <c r="F29" s="24"/>
      <c r="G29" s="50"/>
      <c r="H29" s="50">
        <v>1100</v>
      </c>
      <c r="I29" s="22" t="s">
        <v>561</v>
      </c>
    </row>
    <row r="30" spans="1:9" ht="25.5">
      <c r="A30" s="15">
        <v>33</v>
      </c>
      <c r="B30" s="15" t="s">
        <v>499</v>
      </c>
      <c r="C30" s="144" t="s">
        <v>557</v>
      </c>
      <c r="D30" s="56">
        <v>1</v>
      </c>
      <c r="E30" s="19" t="s">
        <v>562</v>
      </c>
      <c r="F30" s="24"/>
      <c r="G30" s="50"/>
      <c r="H30" s="50">
        <v>700</v>
      </c>
      <c r="I30" s="22" t="s">
        <v>563</v>
      </c>
    </row>
    <row r="31" spans="7:9" ht="12.75">
      <c r="G31"/>
      <c r="H31" s="91">
        <f>SUM(H5:H30)</f>
        <v>174205.21</v>
      </c>
      <c r="I31"/>
    </row>
    <row r="32" spans="7:9" ht="12.75">
      <c r="G32"/>
      <c r="H32"/>
      <c r="I32"/>
    </row>
    <row r="33" spans="7:9" ht="12.75">
      <c r="G33"/>
      <c r="H33"/>
      <c r="I33"/>
    </row>
    <row r="34" spans="4:9" ht="15.75">
      <c r="D34" s="39" t="s">
        <v>617</v>
      </c>
      <c r="G34"/>
      <c r="H34"/>
      <c r="I34"/>
    </row>
    <row r="35" spans="7:9" ht="12.75">
      <c r="G35"/>
      <c r="H35"/>
      <c r="I35"/>
    </row>
    <row r="36" spans="1:9" ht="25.5">
      <c r="A36" s="13" t="s">
        <v>32</v>
      </c>
      <c r="B36" s="57" t="s">
        <v>33</v>
      </c>
      <c r="C36" s="57" t="s">
        <v>34</v>
      </c>
      <c r="D36" s="58" t="s">
        <v>83</v>
      </c>
      <c r="E36" s="59" t="s">
        <v>140</v>
      </c>
      <c r="F36" s="60" t="s">
        <v>36</v>
      </c>
      <c r="G36" s="60" t="s">
        <v>37</v>
      </c>
      <c r="H36" s="61" t="s">
        <v>85</v>
      </c>
      <c r="I36" s="58" t="s">
        <v>141</v>
      </c>
    </row>
    <row r="37" spans="1:9" ht="38.25">
      <c r="A37" s="62">
        <v>2</v>
      </c>
      <c r="B37" s="269" t="s">
        <v>499</v>
      </c>
      <c r="C37" s="270" t="s">
        <v>564</v>
      </c>
      <c r="D37" s="56">
        <v>1</v>
      </c>
      <c r="E37" s="114" t="s">
        <v>565</v>
      </c>
      <c r="F37" s="63">
        <v>400</v>
      </c>
      <c r="G37" s="65">
        <v>50</v>
      </c>
      <c r="H37" s="126">
        <v>20000</v>
      </c>
      <c r="I37" s="114" t="s">
        <v>566</v>
      </c>
    </row>
    <row r="38" spans="1:9" ht="25.5">
      <c r="A38" s="62">
        <v>3</v>
      </c>
      <c r="B38" s="269" t="s">
        <v>499</v>
      </c>
      <c r="C38" s="270" t="s">
        <v>564</v>
      </c>
      <c r="D38" s="56">
        <v>1</v>
      </c>
      <c r="E38" s="114" t="s">
        <v>567</v>
      </c>
      <c r="F38" s="56">
        <v>1</v>
      </c>
      <c r="G38" s="65">
        <v>200</v>
      </c>
      <c r="H38" s="66">
        <v>200</v>
      </c>
      <c r="I38" s="114" t="s">
        <v>568</v>
      </c>
    </row>
    <row r="39" spans="1:9" ht="38.25">
      <c r="A39" s="62">
        <v>22</v>
      </c>
      <c r="B39" s="269" t="s">
        <v>499</v>
      </c>
      <c r="C39" s="270" t="s">
        <v>569</v>
      </c>
      <c r="D39" s="56">
        <v>1</v>
      </c>
      <c r="E39" s="114" t="s">
        <v>570</v>
      </c>
      <c r="F39" s="56">
        <v>1</v>
      </c>
      <c r="G39" s="65"/>
      <c r="H39" s="66">
        <v>1500</v>
      </c>
      <c r="I39" s="114" t="s">
        <v>571</v>
      </c>
    </row>
    <row r="40" spans="1:9" ht="25.5">
      <c r="A40" s="62">
        <v>23</v>
      </c>
      <c r="B40" s="269" t="s">
        <v>499</v>
      </c>
      <c r="C40" s="270" t="s">
        <v>569</v>
      </c>
      <c r="D40" s="56">
        <v>1</v>
      </c>
      <c r="E40" s="114" t="s">
        <v>572</v>
      </c>
      <c r="F40" s="56">
        <v>1</v>
      </c>
      <c r="G40" s="65"/>
      <c r="H40" s="66">
        <v>2500</v>
      </c>
      <c r="I40" s="114" t="s">
        <v>573</v>
      </c>
    </row>
    <row r="41" spans="1:9" ht="63.75">
      <c r="A41" s="62">
        <v>24</v>
      </c>
      <c r="B41" s="269" t="s">
        <v>499</v>
      </c>
      <c r="C41" s="270" t="s">
        <v>569</v>
      </c>
      <c r="D41" s="56">
        <v>2</v>
      </c>
      <c r="E41" s="114" t="s">
        <v>574</v>
      </c>
      <c r="F41" s="56">
        <v>1</v>
      </c>
      <c r="G41" s="65">
        <v>3500</v>
      </c>
      <c r="H41" s="66">
        <v>3500</v>
      </c>
      <c r="I41" s="114" t="s">
        <v>575</v>
      </c>
    </row>
    <row r="42" spans="1:9" ht="25.5">
      <c r="A42" s="62">
        <v>29</v>
      </c>
      <c r="B42" s="269" t="s">
        <v>499</v>
      </c>
      <c r="C42" s="270" t="s">
        <v>576</v>
      </c>
      <c r="D42" s="56">
        <v>1</v>
      </c>
      <c r="E42" s="114" t="s">
        <v>577</v>
      </c>
      <c r="F42" s="56">
        <v>3</v>
      </c>
      <c r="G42" s="65">
        <v>900</v>
      </c>
      <c r="H42" s="126">
        <v>2700</v>
      </c>
      <c r="I42" s="114" t="s">
        <v>578</v>
      </c>
    </row>
    <row r="43" spans="1:9" ht="25.5">
      <c r="A43" s="62">
        <v>30</v>
      </c>
      <c r="B43" s="269" t="s">
        <v>499</v>
      </c>
      <c r="C43" s="270" t="s">
        <v>576</v>
      </c>
      <c r="D43" s="56">
        <v>1</v>
      </c>
      <c r="E43" s="114" t="s">
        <v>579</v>
      </c>
      <c r="F43" s="56"/>
      <c r="G43" s="65"/>
      <c r="H43" s="126">
        <v>550</v>
      </c>
      <c r="I43" s="114" t="s">
        <v>578</v>
      </c>
    </row>
    <row r="44" spans="1:9" ht="25.5">
      <c r="A44" s="62">
        <v>32</v>
      </c>
      <c r="B44" s="269" t="s">
        <v>499</v>
      </c>
      <c r="C44" s="270" t="s">
        <v>576</v>
      </c>
      <c r="D44" s="56">
        <v>3</v>
      </c>
      <c r="E44" s="114" t="s">
        <v>580</v>
      </c>
      <c r="F44" s="56">
        <v>1</v>
      </c>
      <c r="G44" s="65">
        <v>232</v>
      </c>
      <c r="H44" s="126">
        <v>232</v>
      </c>
      <c r="I44" s="114" t="s">
        <v>581</v>
      </c>
    </row>
    <row r="45" spans="1:9" ht="76.5">
      <c r="A45" s="62">
        <v>33</v>
      </c>
      <c r="B45" s="269" t="s">
        <v>499</v>
      </c>
      <c r="C45" s="270" t="s">
        <v>582</v>
      </c>
      <c r="D45" s="56">
        <v>1</v>
      </c>
      <c r="E45" s="114" t="s">
        <v>583</v>
      </c>
      <c r="F45" s="56"/>
      <c r="G45" s="65">
        <v>1776</v>
      </c>
      <c r="H45" s="126">
        <v>1776</v>
      </c>
      <c r="I45" s="114" t="s">
        <v>584</v>
      </c>
    </row>
    <row r="46" spans="1:9" ht="25.5">
      <c r="A46" s="62">
        <v>35</v>
      </c>
      <c r="B46" s="269" t="s">
        <v>499</v>
      </c>
      <c r="C46" s="270" t="s">
        <v>582</v>
      </c>
      <c r="D46" s="56">
        <v>1</v>
      </c>
      <c r="E46" s="114" t="s">
        <v>585</v>
      </c>
      <c r="F46" s="56"/>
      <c r="G46" s="65"/>
      <c r="H46" s="126">
        <v>1100</v>
      </c>
      <c r="I46" s="114" t="s">
        <v>586</v>
      </c>
    </row>
    <row r="47" spans="1:9" ht="25.5">
      <c r="A47" s="62">
        <v>37</v>
      </c>
      <c r="B47" s="269" t="s">
        <v>499</v>
      </c>
      <c r="C47" s="270" t="s">
        <v>535</v>
      </c>
      <c r="D47" s="56">
        <v>1</v>
      </c>
      <c r="E47" s="114" t="s">
        <v>587</v>
      </c>
      <c r="F47" s="56">
        <v>8</v>
      </c>
      <c r="G47" s="65">
        <v>90</v>
      </c>
      <c r="H47" s="126">
        <v>720</v>
      </c>
      <c r="I47" s="114" t="s">
        <v>588</v>
      </c>
    </row>
    <row r="48" spans="1:9" ht="51">
      <c r="A48" s="62">
        <v>40</v>
      </c>
      <c r="B48" s="269" t="s">
        <v>499</v>
      </c>
      <c r="C48" s="270" t="s">
        <v>589</v>
      </c>
      <c r="D48" s="56">
        <v>1</v>
      </c>
      <c r="E48" s="114" t="s">
        <v>590</v>
      </c>
      <c r="F48" s="56">
        <v>72</v>
      </c>
      <c r="G48" s="65"/>
      <c r="H48" s="126">
        <v>7603.84</v>
      </c>
      <c r="I48" s="114" t="s">
        <v>591</v>
      </c>
    </row>
    <row r="49" spans="1:9" ht="25.5">
      <c r="A49" s="62">
        <v>41</v>
      </c>
      <c r="B49" s="269" t="s">
        <v>499</v>
      </c>
      <c r="C49" s="270" t="s">
        <v>592</v>
      </c>
      <c r="D49" s="56">
        <v>1</v>
      </c>
      <c r="E49" s="114" t="s">
        <v>593</v>
      </c>
      <c r="F49" s="56">
        <v>80</v>
      </c>
      <c r="G49" s="65">
        <v>30</v>
      </c>
      <c r="H49" s="126">
        <v>2400</v>
      </c>
      <c r="I49" s="114" t="s">
        <v>594</v>
      </c>
    </row>
    <row r="50" spans="1:9" ht="25.5">
      <c r="A50" s="62">
        <v>42</v>
      </c>
      <c r="B50" s="269" t="s">
        <v>499</v>
      </c>
      <c r="C50" s="270" t="s">
        <v>592</v>
      </c>
      <c r="D50" s="56">
        <v>1</v>
      </c>
      <c r="E50" s="114" t="s">
        <v>595</v>
      </c>
      <c r="F50" s="56"/>
      <c r="G50" s="65"/>
      <c r="H50" s="126">
        <v>6000</v>
      </c>
      <c r="I50" s="114" t="s">
        <v>594</v>
      </c>
    </row>
    <row r="51" spans="1:9" ht="89.25">
      <c r="A51" s="62">
        <v>43</v>
      </c>
      <c r="B51" s="269" t="s">
        <v>499</v>
      </c>
      <c r="C51" s="270" t="s">
        <v>592</v>
      </c>
      <c r="D51" s="56">
        <v>1</v>
      </c>
      <c r="E51" s="114" t="s">
        <v>596</v>
      </c>
      <c r="F51" s="56"/>
      <c r="G51" s="65"/>
      <c r="H51" s="126">
        <v>2500</v>
      </c>
      <c r="I51" s="114" t="s">
        <v>597</v>
      </c>
    </row>
    <row r="52" spans="1:9" ht="63.75">
      <c r="A52" s="62">
        <v>44</v>
      </c>
      <c r="B52" s="269" t="s">
        <v>499</v>
      </c>
      <c r="C52" s="270" t="s">
        <v>598</v>
      </c>
      <c r="D52" s="56">
        <v>1</v>
      </c>
      <c r="E52" s="114" t="s">
        <v>599</v>
      </c>
      <c r="F52" s="56"/>
      <c r="G52" s="65"/>
      <c r="H52" s="126">
        <v>8000</v>
      </c>
      <c r="I52" s="114" t="s">
        <v>600</v>
      </c>
    </row>
    <row r="53" spans="1:9" ht="38.25">
      <c r="A53" s="62">
        <v>45</v>
      </c>
      <c r="B53" s="269" t="s">
        <v>499</v>
      </c>
      <c r="C53" s="270" t="s">
        <v>598</v>
      </c>
      <c r="D53" s="56">
        <v>1</v>
      </c>
      <c r="E53" s="114" t="s">
        <v>601</v>
      </c>
      <c r="F53" s="56"/>
      <c r="G53" s="65"/>
      <c r="H53" s="126">
        <v>1500</v>
      </c>
      <c r="I53" s="114" t="s">
        <v>602</v>
      </c>
    </row>
    <row r="54" spans="1:9" ht="114.75">
      <c r="A54" s="62">
        <v>46</v>
      </c>
      <c r="B54" s="269" t="s">
        <v>499</v>
      </c>
      <c r="C54" s="270" t="s">
        <v>598</v>
      </c>
      <c r="D54" s="56">
        <v>2</v>
      </c>
      <c r="E54" s="114" t="s">
        <v>603</v>
      </c>
      <c r="F54" s="56"/>
      <c r="G54" s="65"/>
      <c r="H54" s="126">
        <v>35000</v>
      </c>
      <c r="I54" s="114" t="s">
        <v>604</v>
      </c>
    </row>
    <row r="55" spans="1:9" ht="25.5">
      <c r="A55" s="62">
        <v>48</v>
      </c>
      <c r="B55" s="269" t="s">
        <v>499</v>
      </c>
      <c r="C55" s="270" t="s">
        <v>598</v>
      </c>
      <c r="D55" s="56">
        <v>3</v>
      </c>
      <c r="E55" s="114" t="s">
        <v>603</v>
      </c>
      <c r="F55" s="56"/>
      <c r="G55" s="65"/>
      <c r="H55" s="126">
        <v>25000</v>
      </c>
      <c r="I55" s="114" t="s">
        <v>605</v>
      </c>
    </row>
    <row r="56" spans="1:9" ht="76.5">
      <c r="A56" s="62">
        <v>49</v>
      </c>
      <c r="B56" s="269" t="s">
        <v>499</v>
      </c>
      <c r="C56" s="270" t="s">
        <v>598</v>
      </c>
      <c r="D56" s="56">
        <v>3</v>
      </c>
      <c r="E56" s="114" t="s">
        <v>606</v>
      </c>
      <c r="F56" s="56">
        <v>2</v>
      </c>
      <c r="G56" s="65">
        <v>4000</v>
      </c>
      <c r="H56" s="126">
        <v>8000</v>
      </c>
      <c r="I56" s="114" t="s">
        <v>607</v>
      </c>
    </row>
    <row r="57" spans="1:9" ht="25.5">
      <c r="A57" s="62">
        <v>50</v>
      </c>
      <c r="B57" s="269" t="s">
        <v>499</v>
      </c>
      <c r="C57" s="270" t="s">
        <v>598</v>
      </c>
      <c r="D57" s="56">
        <v>1</v>
      </c>
      <c r="E57" s="114" t="s">
        <v>608</v>
      </c>
      <c r="F57" s="56"/>
      <c r="G57" s="65"/>
      <c r="H57" s="126">
        <v>2395</v>
      </c>
      <c r="I57" s="114" t="s">
        <v>609</v>
      </c>
    </row>
    <row r="58" spans="1:9" ht="25.5">
      <c r="A58" s="62">
        <v>51</v>
      </c>
      <c r="B58" s="269" t="s">
        <v>499</v>
      </c>
      <c r="C58" s="270" t="s">
        <v>598</v>
      </c>
      <c r="D58" s="56">
        <v>1</v>
      </c>
      <c r="E58" s="114" t="s">
        <v>610</v>
      </c>
      <c r="F58" s="56"/>
      <c r="G58" s="65"/>
      <c r="H58" s="126">
        <v>3200</v>
      </c>
      <c r="I58" s="114" t="s">
        <v>609</v>
      </c>
    </row>
    <row r="59" spans="1:9" ht="25.5">
      <c r="A59" s="62">
        <v>52</v>
      </c>
      <c r="B59" s="269" t="s">
        <v>499</v>
      </c>
      <c r="C59" s="270" t="s">
        <v>598</v>
      </c>
      <c r="D59" s="56">
        <v>1</v>
      </c>
      <c r="E59" s="114" t="s">
        <v>611</v>
      </c>
      <c r="F59" s="56"/>
      <c r="G59" s="65"/>
      <c r="H59" s="126">
        <v>3100</v>
      </c>
      <c r="I59" s="114" t="s">
        <v>609</v>
      </c>
    </row>
    <row r="60" spans="1:9" ht="25.5">
      <c r="A60" s="62">
        <v>53</v>
      </c>
      <c r="B60" s="269" t="s">
        <v>499</v>
      </c>
      <c r="C60" s="270" t="s">
        <v>598</v>
      </c>
      <c r="D60" s="56">
        <v>1</v>
      </c>
      <c r="E60" s="114" t="s">
        <v>612</v>
      </c>
      <c r="F60" s="56"/>
      <c r="G60" s="65"/>
      <c r="H60" s="126">
        <v>3200</v>
      </c>
      <c r="I60" s="114" t="s">
        <v>609</v>
      </c>
    </row>
    <row r="61" spans="1:9" ht="25.5">
      <c r="A61" s="62">
        <v>54</v>
      </c>
      <c r="B61" s="269" t="s">
        <v>499</v>
      </c>
      <c r="C61" s="270" t="s">
        <v>598</v>
      </c>
      <c r="D61" s="56">
        <v>1</v>
      </c>
      <c r="E61" s="114" t="s">
        <v>613</v>
      </c>
      <c r="F61" s="56"/>
      <c r="G61" s="65"/>
      <c r="H61" s="126">
        <v>14000</v>
      </c>
      <c r="I61" s="114" t="s">
        <v>609</v>
      </c>
    </row>
    <row r="62" spans="1:9" ht="25.5">
      <c r="A62" s="62">
        <v>55</v>
      </c>
      <c r="B62" s="269" t="s">
        <v>499</v>
      </c>
      <c r="C62" s="270" t="s">
        <v>598</v>
      </c>
      <c r="D62" s="56">
        <v>2</v>
      </c>
      <c r="E62" s="114" t="s">
        <v>614</v>
      </c>
      <c r="F62" s="56">
        <v>8</v>
      </c>
      <c r="G62" s="65">
        <v>417.5</v>
      </c>
      <c r="H62" s="126">
        <v>3340</v>
      </c>
      <c r="I62" s="114" t="s">
        <v>609</v>
      </c>
    </row>
    <row r="63" spans="1:9" ht="63.75">
      <c r="A63" s="62">
        <v>56</v>
      </c>
      <c r="B63" s="269" t="s">
        <v>499</v>
      </c>
      <c r="C63" s="270" t="s">
        <v>598</v>
      </c>
      <c r="D63" s="56">
        <v>1</v>
      </c>
      <c r="E63" s="114" t="s">
        <v>615</v>
      </c>
      <c r="F63" s="56">
        <v>4</v>
      </c>
      <c r="G63" s="65">
        <v>2500</v>
      </c>
      <c r="H63" s="126">
        <v>10000</v>
      </c>
      <c r="I63" s="114" t="s">
        <v>616</v>
      </c>
    </row>
    <row r="64" spans="1:9" ht="12.75">
      <c r="A64" s="73"/>
      <c r="B64" s="73"/>
      <c r="C64" s="73"/>
      <c r="D64" s="73"/>
      <c r="E64" s="73"/>
      <c r="F64" s="73"/>
      <c r="G64" s="73"/>
      <c r="H64" s="91">
        <f>SUM(H37:H63)</f>
        <v>170016.84</v>
      </c>
      <c r="I64" s="73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9.421875" style="0" customWidth="1"/>
    <col min="2" max="2" width="31.8515625" style="0" customWidth="1"/>
    <col min="7" max="7" width="39.28125" style="0" customWidth="1"/>
  </cols>
  <sheetData>
    <row r="1" ht="12.75">
      <c r="G1" t="s">
        <v>0</v>
      </c>
    </row>
    <row r="2" ht="12.75">
      <c r="G2" s="148" t="s">
        <v>627</v>
      </c>
    </row>
    <row r="3" ht="12.75">
      <c r="G3" s="148" t="s">
        <v>626</v>
      </c>
    </row>
    <row r="5" ht="15.75">
      <c r="A5" s="258" t="s">
        <v>1</v>
      </c>
    </row>
    <row r="7" spans="1:7" ht="51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/>
    </row>
    <row r="8" spans="1:7" ht="12.75">
      <c r="A8" s="2">
        <v>1</v>
      </c>
      <c r="B8" s="2" t="s">
        <v>8</v>
      </c>
      <c r="C8" s="2">
        <v>8699</v>
      </c>
      <c r="D8" s="2">
        <v>8699</v>
      </c>
      <c r="E8" s="2"/>
      <c r="F8" s="2"/>
      <c r="G8" s="2" t="s">
        <v>9</v>
      </c>
    </row>
    <row r="9" spans="1:7" ht="12.75">
      <c r="A9" s="2">
        <v>2</v>
      </c>
      <c r="B9" s="2" t="s">
        <v>10</v>
      </c>
      <c r="C9" s="2">
        <v>1000</v>
      </c>
      <c r="D9" s="2"/>
      <c r="E9" s="2">
        <v>1000</v>
      </c>
      <c r="F9" s="2"/>
      <c r="G9" s="2" t="s">
        <v>11</v>
      </c>
    </row>
    <row r="10" spans="1:7" ht="25.5">
      <c r="A10" s="2">
        <v>3</v>
      </c>
      <c r="B10" s="1" t="s">
        <v>12</v>
      </c>
      <c r="C10" s="2">
        <v>5953</v>
      </c>
      <c r="D10" s="2">
        <v>5953</v>
      </c>
      <c r="E10" s="2"/>
      <c r="F10" s="2"/>
      <c r="G10" s="2" t="s">
        <v>13</v>
      </c>
    </row>
    <row r="11" spans="1:7" ht="12.75">
      <c r="A11" s="2">
        <v>4</v>
      </c>
      <c r="B11" s="2" t="s">
        <v>14</v>
      </c>
      <c r="C11" s="2">
        <v>900</v>
      </c>
      <c r="D11" s="2"/>
      <c r="E11" s="2">
        <v>900</v>
      </c>
      <c r="F11" s="2"/>
      <c r="G11" s="2" t="s">
        <v>15</v>
      </c>
    </row>
    <row r="12" spans="1:7" ht="12.75">
      <c r="A12" s="2">
        <v>5</v>
      </c>
      <c r="B12" s="2" t="s">
        <v>16</v>
      </c>
      <c r="C12" s="2">
        <v>360</v>
      </c>
      <c r="D12" s="2"/>
      <c r="E12" s="2">
        <v>360</v>
      </c>
      <c r="F12" s="2"/>
      <c r="G12" s="2" t="s">
        <v>15</v>
      </c>
    </row>
    <row r="13" spans="1:7" ht="25.5">
      <c r="A13" s="2">
        <v>6</v>
      </c>
      <c r="B13" s="1" t="s">
        <v>17</v>
      </c>
      <c r="C13" s="2">
        <v>2300</v>
      </c>
      <c r="D13" s="2">
        <v>618</v>
      </c>
      <c r="E13" s="2">
        <v>562</v>
      </c>
      <c r="F13" s="249">
        <v>1120</v>
      </c>
      <c r="G13" s="2" t="s">
        <v>18</v>
      </c>
    </row>
    <row r="14" spans="1:7" ht="12.75">
      <c r="A14" s="2">
        <v>7</v>
      </c>
      <c r="B14" s="2" t="s">
        <v>19</v>
      </c>
      <c r="C14" s="2">
        <v>400</v>
      </c>
      <c r="D14" s="2"/>
      <c r="E14" s="2">
        <v>400</v>
      </c>
      <c r="F14" s="249"/>
      <c r="G14" s="2" t="s">
        <v>20</v>
      </c>
    </row>
    <row r="15" spans="1:7" ht="12.75">
      <c r="A15" s="2">
        <v>8</v>
      </c>
      <c r="B15" s="2" t="s">
        <v>21</v>
      </c>
      <c r="C15" s="2">
        <v>1600</v>
      </c>
      <c r="D15" s="2"/>
      <c r="E15" s="2">
        <v>1600</v>
      </c>
      <c r="F15" s="249"/>
      <c r="G15" s="2" t="s">
        <v>22</v>
      </c>
    </row>
    <row r="16" spans="1:7" ht="12.75">
      <c r="A16" s="2">
        <v>9</v>
      </c>
      <c r="B16" s="2" t="s">
        <v>23</v>
      </c>
      <c r="C16" s="2">
        <v>500</v>
      </c>
      <c r="D16" s="2"/>
      <c r="E16" s="2">
        <v>500</v>
      </c>
      <c r="F16" s="249"/>
      <c r="G16" s="2" t="s">
        <v>22</v>
      </c>
    </row>
    <row r="17" spans="1:7" ht="12.75">
      <c r="A17" s="2">
        <v>10</v>
      </c>
      <c r="B17" s="2" t="s">
        <v>24</v>
      </c>
      <c r="C17" s="2">
        <v>300</v>
      </c>
      <c r="D17" s="2"/>
      <c r="E17" s="2">
        <v>300</v>
      </c>
      <c r="F17" s="249"/>
      <c r="G17" s="2" t="s">
        <v>22</v>
      </c>
    </row>
    <row r="18" spans="1:7" ht="13.5" customHeight="1">
      <c r="A18" s="2">
        <v>11</v>
      </c>
      <c r="B18" s="2" t="s">
        <v>25</v>
      </c>
      <c r="C18" s="2">
        <v>8000</v>
      </c>
      <c r="D18" s="2"/>
      <c r="E18" s="2"/>
      <c r="F18" s="249">
        <v>8000</v>
      </c>
      <c r="G18" s="2" t="s">
        <v>26</v>
      </c>
    </row>
    <row r="19" spans="1:7" ht="12.75">
      <c r="A19" s="2">
        <v>12</v>
      </c>
      <c r="B19" s="2" t="s">
        <v>27</v>
      </c>
      <c r="C19" s="2">
        <v>4700</v>
      </c>
      <c r="D19" s="2"/>
      <c r="E19" s="2"/>
      <c r="F19" s="249">
        <v>4700</v>
      </c>
      <c r="G19" s="2" t="s">
        <v>28</v>
      </c>
    </row>
    <row r="20" spans="1:7" ht="12.75">
      <c r="A20" s="2"/>
      <c r="B20" s="248" t="s">
        <v>29</v>
      </c>
      <c r="C20" s="87">
        <f>SUM(C8:C19)</f>
        <v>34712</v>
      </c>
      <c r="D20" s="87">
        <f>SUM(D8:D19)</f>
        <v>15270</v>
      </c>
      <c r="E20" s="87">
        <f>SUM(E8:E19)</f>
        <v>5622</v>
      </c>
      <c r="F20" s="250">
        <f>SUM(F14:F19)</f>
        <v>12700</v>
      </c>
      <c r="G20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21.140625" style="0" customWidth="1"/>
    <col min="4" max="4" width="22.28125" style="0" customWidth="1"/>
    <col min="5" max="5" width="12.00390625" style="4" customWidth="1"/>
    <col min="6" max="6" width="13.57421875" style="5" customWidth="1"/>
    <col min="7" max="7" width="15.7109375" style="5" customWidth="1"/>
    <col min="8" max="8" width="26.7109375" style="6" customWidth="1"/>
  </cols>
  <sheetData>
    <row r="1" ht="12.75">
      <c r="H1" s="6" t="s">
        <v>30</v>
      </c>
    </row>
    <row r="2" ht="12.75">
      <c r="H2" s="6" t="s">
        <v>627</v>
      </c>
    </row>
    <row r="3" ht="12.75">
      <c r="H3" s="6" t="s">
        <v>626</v>
      </c>
    </row>
    <row r="4" spans="1:8" ht="12.75">
      <c r="A4" s="7"/>
      <c r="B4" s="7"/>
      <c r="C4" s="7"/>
      <c r="D4" s="8"/>
      <c r="E4" s="9"/>
      <c r="F4" s="10"/>
      <c r="H4" s="11"/>
    </row>
    <row r="5" spans="1:8" ht="15.75">
      <c r="A5" s="7"/>
      <c r="B5" s="278" t="s">
        <v>31</v>
      </c>
      <c r="C5" s="278"/>
      <c r="D5" s="278"/>
      <c r="E5" s="278"/>
      <c r="F5" s="278"/>
      <c r="G5" s="278"/>
      <c r="H5" s="278"/>
    </row>
    <row r="7" spans="1:8" ht="38.25">
      <c r="A7" s="13" t="s">
        <v>32</v>
      </c>
      <c r="B7" s="13" t="s">
        <v>33</v>
      </c>
      <c r="C7" s="13" t="s">
        <v>34</v>
      </c>
      <c r="D7" s="13" t="s">
        <v>35</v>
      </c>
      <c r="E7" s="13" t="s">
        <v>36</v>
      </c>
      <c r="F7" s="13" t="s">
        <v>37</v>
      </c>
      <c r="G7" s="14" t="s">
        <v>38</v>
      </c>
      <c r="H7" s="13" t="s">
        <v>39</v>
      </c>
    </row>
    <row r="8" spans="1:8" ht="12.75">
      <c r="A8" s="15">
        <v>1</v>
      </c>
      <c r="B8" s="15" t="s">
        <v>40</v>
      </c>
      <c r="C8" s="16" t="s">
        <v>41</v>
      </c>
      <c r="D8" s="15" t="s">
        <v>42</v>
      </c>
      <c r="E8" s="15">
        <v>1</v>
      </c>
      <c r="F8" s="15" t="s">
        <v>43</v>
      </c>
      <c r="G8" s="17" t="s">
        <v>43</v>
      </c>
      <c r="H8" s="16" t="s">
        <v>44</v>
      </c>
    </row>
    <row r="9" spans="1:8" ht="25.5">
      <c r="A9" s="15">
        <v>2</v>
      </c>
      <c r="B9" s="15" t="s">
        <v>40</v>
      </c>
      <c r="C9" s="16" t="s">
        <v>45</v>
      </c>
      <c r="D9" s="15" t="s">
        <v>46</v>
      </c>
      <c r="E9" s="15"/>
      <c r="F9" s="15" t="s">
        <v>47</v>
      </c>
      <c r="G9" s="17" t="s">
        <v>47</v>
      </c>
      <c r="H9" s="16" t="s">
        <v>48</v>
      </c>
    </row>
    <row r="10" spans="1:8" ht="38.25">
      <c r="A10" s="18">
        <v>3</v>
      </c>
      <c r="B10" s="15" t="s">
        <v>40</v>
      </c>
      <c r="C10" s="16" t="s">
        <v>49</v>
      </c>
      <c r="D10" s="19" t="s">
        <v>50</v>
      </c>
      <c r="E10" s="19" t="s">
        <v>51</v>
      </c>
      <c r="F10" s="20" t="s">
        <v>52</v>
      </c>
      <c r="G10" s="21" t="s">
        <v>52</v>
      </c>
      <c r="H10" s="22" t="s">
        <v>53</v>
      </c>
    </row>
    <row r="11" spans="1:8" ht="25.5">
      <c r="A11" s="15">
        <v>4</v>
      </c>
      <c r="B11" s="15" t="s">
        <v>40</v>
      </c>
      <c r="C11" s="16" t="s">
        <v>54</v>
      </c>
      <c r="D11" s="23" t="s">
        <v>55</v>
      </c>
      <c r="E11" s="24">
        <v>2</v>
      </c>
      <c r="F11" s="20" t="s">
        <v>56</v>
      </c>
      <c r="G11" s="21" t="s">
        <v>47</v>
      </c>
      <c r="H11" s="25" t="s">
        <v>57</v>
      </c>
    </row>
    <row r="12" spans="1:8" ht="25.5">
      <c r="A12" s="15">
        <v>5</v>
      </c>
      <c r="B12" s="15" t="s">
        <v>40</v>
      </c>
      <c r="C12" s="26" t="s">
        <v>58</v>
      </c>
      <c r="D12" s="19" t="s">
        <v>59</v>
      </c>
      <c r="E12" s="27">
        <v>1</v>
      </c>
      <c r="F12" s="28" t="s">
        <v>60</v>
      </c>
      <c r="G12" s="21" t="s">
        <v>60</v>
      </c>
      <c r="H12" s="22" t="s">
        <v>61</v>
      </c>
    </row>
    <row r="13" spans="1:8" ht="25.5">
      <c r="A13" s="18">
        <v>6</v>
      </c>
      <c r="B13" s="15" t="s">
        <v>40</v>
      </c>
      <c r="C13" s="26" t="s">
        <v>58</v>
      </c>
      <c r="D13" s="29" t="s">
        <v>62</v>
      </c>
      <c r="E13" s="24">
        <v>1</v>
      </c>
      <c r="F13" s="20" t="s">
        <v>63</v>
      </c>
      <c r="G13" s="21" t="s">
        <v>63</v>
      </c>
      <c r="H13" s="30" t="s">
        <v>61</v>
      </c>
    </row>
    <row r="14" spans="1:8" ht="25.5">
      <c r="A14" s="15">
        <v>7</v>
      </c>
      <c r="B14" s="15" t="s">
        <v>40</v>
      </c>
      <c r="C14" s="26" t="s">
        <v>58</v>
      </c>
      <c r="D14" s="19" t="s">
        <v>64</v>
      </c>
      <c r="E14" s="24">
        <v>1</v>
      </c>
      <c r="F14" s="20" t="s">
        <v>65</v>
      </c>
      <c r="G14" s="21" t="s">
        <v>65</v>
      </c>
      <c r="H14" s="22" t="s">
        <v>66</v>
      </c>
    </row>
    <row r="15" spans="1:8" ht="25.5">
      <c r="A15" s="31">
        <v>8</v>
      </c>
      <c r="B15" s="31" t="s">
        <v>40</v>
      </c>
      <c r="C15" s="32" t="s">
        <v>58</v>
      </c>
      <c r="D15" s="23" t="s">
        <v>67</v>
      </c>
      <c r="E15" s="18">
        <v>1</v>
      </c>
      <c r="F15" s="18" t="s">
        <v>68</v>
      </c>
      <c r="G15" s="18" t="s">
        <v>68</v>
      </c>
      <c r="H15" s="33" t="s">
        <v>61</v>
      </c>
    </row>
    <row r="16" spans="1:8" ht="25.5">
      <c r="A16" s="31">
        <v>9</v>
      </c>
      <c r="B16" s="31" t="s">
        <v>40</v>
      </c>
      <c r="C16" s="32" t="s">
        <v>58</v>
      </c>
      <c r="D16" s="23" t="s">
        <v>69</v>
      </c>
      <c r="E16" s="18">
        <v>1</v>
      </c>
      <c r="F16" s="18" t="s">
        <v>65</v>
      </c>
      <c r="G16" s="18" t="s">
        <v>65</v>
      </c>
      <c r="H16" s="33" t="s">
        <v>61</v>
      </c>
    </row>
    <row r="17" spans="1:8" ht="38.25">
      <c r="A17" s="31">
        <v>10</v>
      </c>
      <c r="B17" s="31" t="s">
        <v>40</v>
      </c>
      <c r="C17" s="32" t="s">
        <v>70</v>
      </c>
      <c r="D17" s="23" t="s">
        <v>71</v>
      </c>
      <c r="E17" s="18"/>
      <c r="F17" s="18" t="s">
        <v>72</v>
      </c>
      <c r="G17" s="18" t="s">
        <v>72</v>
      </c>
      <c r="H17" s="33" t="s">
        <v>73</v>
      </c>
    </row>
    <row r="18" spans="1:8" ht="25.5">
      <c r="A18" s="18">
        <v>11</v>
      </c>
      <c r="B18" s="31" t="s">
        <v>40</v>
      </c>
      <c r="C18" s="32" t="s">
        <v>70</v>
      </c>
      <c r="D18" s="23" t="s">
        <v>74</v>
      </c>
      <c r="E18" s="18"/>
      <c r="F18" s="34" t="s">
        <v>75</v>
      </c>
      <c r="G18" s="18" t="s">
        <v>75</v>
      </c>
      <c r="H18" s="33" t="s">
        <v>76</v>
      </c>
    </row>
    <row r="19" spans="1:8" ht="12.75">
      <c r="A19" s="279" t="s">
        <v>77</v>
      </c>
      <c r="B19" s="280"/>
      <c r="C19" s="280"/>
      <c r="D19" s="280"/>
      <c r="E19" s="280"/>
      <c r="F19" s="281"/>
      <c r="G19" s="35" t="s">
        <v>78</v>
      </c>
      <c r="H19" s="36"/>
    </row>
    <row r="20" spans="1:8" ht="25.5" customHeight="1">
      <c r="A20" s="8"/>
      <c r="B20" s="37"/>
      <c r="C20" s="8"/>
      <c r="D20" s="282" t="s">
        <v>79</v>
      </c>
      <c r="E20" s="282"/>
      <c r="F20" s="282"/>
      <c r="G20" s="35" t="s">
        <v>80</v>
      </c>
      <c r="H20" s="11"/>
    </row>
    <row r="21" spans="1:8" ht="33" customHeight="1">
      <c r="A21" s="8"/>
      <c r="B21" s="37"/>
      <c r="C21" s="8"/>
      <c r="D21" s="283" t="s">
        <v>429</v>
      </c>
      <c r="E21" s="284"/>
      <c r="F21" s="285"/>
      <c r="G21" s="35" t="s">
        <v>81</v>
      </c>
      <c r="H21" s="11"/>
    </row>
    <row r="22" spans="2:8" ht="12.75">
      <c r="B22" s="31" t="s">
        <v>40</v>
      </c>
      <c r="C22" s="32" t="s">
        <v>70</v>
      </c>
      <c r="D22" s="2" t="s">
        <v>430</v>
      </c>
      <c r="E22" s="18">
        <v>1</v>
      </c>
      <c r="F22" s="3">
        <v>500</v>
      </c>
      <c r="G22" s="226">
        <v>500</v>
      </c>
      <c r="H22" s="36" t="s">
        <v>431</v>
      </c>
    </row>
    <row r="23" spans="4:7" ht="12.75">
      <c r="D23" t="s">
        <v>432</v>
      </c>
      <c r="G23" s="109">
        <f>G21+G22</f>
        <v>8144</v>
      </c>
    </row>
    <row r="24" ht="12.75">
      <c r="G24" s="38"/>
    </row>
  </sheetData>
  <sheetProtection/>
  <mergeCells count="4">
    <mergeCell ref="B5:H5"/>
    <mergeCell ref="A19:F19"/>
    <mergeCell ref="D20:F20"/>
    <mergeCell ref="D21:F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2" sqref="J2:J3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21.140625" style="0" customWidth="1"/>
    <col min="4" max="4" width="10.57421875" style="0" customWidth="1"/>
    <col min="5" max="5" width="22.28125" style="0" customWidth="1"/>
    <col min="6" max="6" width="12.00390625" style="4" customWidth="1"/>
    <col min="7" max="7" width="13.57421875" style="5" customWidth="1"/>
    <col min="8" max="8" width="15.7109375" style="5" customWidth="1"/>
    <col min="9" max="9" width="24.28125" style="6" customWidth="1"/>
    <col min="10" max="10" width="17.00390625" style="0" customWidth="1"/>
  </cols>
  <sheetData>
    <row r="1" spans="1:10" ht="12.75">
      <c r="A1" s="7"/>
      <c r="B1" s="7"/>
      <c r="C1" s="7"/>
      <c r="D1" s="7"/>
      <c r="E1" s="8"/>
      <c r="F1" s="9"/>
      <c r="G1" s="10"/>
      <c r="I1" s="11"/>
      <c r="J1" t="s">
        <v>321</v>
      </c>
    </row>
    <row r="2" spans="1:10" ht="12.75">
      <c r="A2" s="7"/>
      <c r="B2" s="7"/>
      <c r="C2" s="7"/>
      <c r="D2" s="7"/>
      <c r="E2" s="8"/>
      <c r="F2" s="9"/>
      <c r="G2" s="10"/>
      <c r="I2" s="11"/>
      <c r="J2" t="s">
        <v>627</v>
      </c>
    </row>
    <row r="3" spans="1:10" ht="12.75">
      <c r="A3" s="7"/>
      <c r="B3" s="7"/>
      <c r="C3" s="7"/>
      <c r="D3" s="7"/>
      <c r="E3" s="8"/>
      <c r="F3" s="9"/>
      <c r="G3" s="10"/>
      <c r="I3" s="11"/>
      <c r="J3" t="s">
        <v>626</v>
      </c>
    </row>
    <row r="4" spans="1:9" ht="15.75">
      <c r="A4" s="7"/>
      <c r="B4" s="7"/>
      <c r="C4" s="7"/>
      <c r="D4" s="7"/>
      <c r="E4" s="39" t="s">
        <v>82</v>
      </c>
      <c r="F4" s="12"/>
      <c r="G4" s="10"/>
      <c r="I4" s="41"/>
    </row>
    <row r="6" spans="1:10" ht="25.5">
      <c r="A6" s="13" t="s">
        <v>32</v>
      </c>
      <c r="B6" s="13" t="s">
        <v>33</v>
      </c>
      <c r="C6" s="13" t="s">
        <v>34</v>
      </c>
      <c r="D6" s="13" t="s">
        <v>83</v>
      </c>
      <c r="E6" s="13" t="s">
        <v>84</v>
      </c>
      <c r="F6" s="13" t="s">
        <v>36</v>
      </c>
      <c r="G6" s="13" t="s">
        <v>37</v>
      </c>
      <c r="H6" s="14" t="s">
        <v>85</v>
      </c>
      <c r="I6" s="13" t="s">
        <v>39</v>
      </c>
      <c r="J6" s="43" t="s">
        <v>86</v>
      </c>
    </row>
    <row r="7" spans="1:10" ht="51">
      <c r="A7" s="15">
        <v>1</v>
      </c>
      <c r="B7" s="15" t="s">
        <v>87</v>
      </c>
      <c r="C7" s="16" t="s">
        <v>88</v>
      </c>
      <c r="D7" s="15">
        <v>6</v>
      </c>
      <c r="E7" s="15" t="s">
        <v>89</v>
      </c>
      <c r="F7" s="15">
        <v>1</v>
      </c>
      <c r="G7" s="45">
        <v>400</v>
      </c>
      <c r="H7" s="46">
        <v>400</v>
      </c>
      <c r="I7" s="16" t="s">
        <v>91</v>
      </c>
      <c r="J7" s="42" t="s">
        <v>92</v>
      </c>
    </row>
    <row r="8" spans="1:11" ht="102">
      <c r="A8" s="15">
        <v>2</v>
      </c>
      <c r="B8" s="15" t="s">
        <v>87</v>
      </c>
      <c r="C8" s="16" t="s">
        <v>93</v>
      </c>
      <c r="D8" s="15">
        <v>1</v>
      </c>
      <c r="E8" s="15" t="s">
        <v>94</v>
      </c>
      <c r="F8" s="15">
        <v>1</v>
      </c>
      <c r="G8" s="167">
        <v>60000</v>
      </c>
      <c r="H8" s="168">
        <v>60000</v>
      </c>
      <c r="I8" s="16" t="s">
        <v>96</v>
      </c>
      <c r="J8" s="47" t="s">
        <v>97</v>
      </c>
      <c r="K8" s="223" t="s">
        <v>421</v>
      </c>
    </row>
    <row r="9" spans="1:10" ht="51">
      <c r="A9" s="15">
        <v>3</v>
      </c>
      <c r="B9" s="15" t="s">
        <v>87</v>
      </c>
      <c r="C9" s="16" t="s">
        <v>93</v>
      </c>
      <c r="D9" s="15">
        <v>8</v>
      </c>
      <c r="E9" s="15" t="s">
        <v>98</v>
      </c>
      <c r="F9" s="15">
        <v>4</v>
      </c>
      <c r="G9" s="45">
        <v>1500</v>
      </c>
      <c r="H9" s="46">
        <v>6000</v>
      </c>
      <c r="I9" s="16" t="s">
        <v>99</v>
      </c>
      <c r="J9" s="42" t="s">
        <v>100</v>
      </c>
    </row>
    <row r="10" spans="1:10" ht="63.75">
      <c r="A10" s="15">
        <v>4</v>
      </c>
      <c r="B10" s="15" t="s">
        <v>87</v>
      </c>
      <c r="C10" s="16" t="s">
        <v>93</v>
      </c>
      <c r="D10" s="15">
        <v>9</v>
      </c>
      <c r="E10" s="15" t="s">
        <v>101</v>
      </c>
      <c r="F10" s="15">
        <v>1</v>
      </c>
      <c r="G10" s="45">
        <v>800</v>
      </c>
      <c r="H10" s="46">
        <v>800</v>
      </c>
      <c r="I10" s="1" t="s">
        <v>102</v>
      </c>
      <c r="J10" s="42" t="s">
        <v>100</v>
      </c>
    </row>
    <row r="11" spans="1:10" ht="51">
      <c r="A11" s="15">
        <v>5</v>
      </c>
      <c r="B11" s="15" t="s">
        <v>87</v>
      </c>
      <c r="C11" s="16" t="s">
        <v>103</v>
      </c>
      <c r="D11" s="15">
        <v>5</v>
      </c>
      <c r="E11" s="15" t="s">
        <v>104</v>
      </c>
      <c r="F11" s="15">
        <v>1</v>
      </c>
      <c r="G11" s="45">
        <v>220</v>
      </c>
      <c r="H11" s="46">
        <v>220</v>
      </c>
      <c r="I11" s="16" t="s">
        <v>105</v>
      </c>
      <c r="J11" s="42" t="s">
        <v>92</v>
      </c>
    </row>
    <row r="12" spans="1:10" ht="76.5">
      <c r="A12" s="15">
        <v>6</v>
      </c>
      <c r="B12" s="15" t="s">
        <v>87</v>
      </c>
      <c r="C12" s="16" t="s">
        <v>103</v>
      </c>
      <c r="D12" s="15">
        <v>11</v>
      </c>
      <c r="E12" s="15" t="s">
        <v>106</v>
      </c>
      <c r="F12" s="15">
        <v>1</v>
      </c>
      <c r="G12" s="45">
        <v>1200</v>
      </c>
      <c r="H12" s="46">
        <v>1200</v>
      </c>
      <c r="I12" s="1" t="s">
        <v>107</v>
      </c>
      <c r="J12" s="42" t="s">
        <v>92</v>
      </c>
    </row>
    <row r="13" spans="1:10" ht="76.5">
      <c r="A13" s="15">
        <v>7</v>
      </c>
      <c r="B13" s="15" t="s">
        <v>87</v>
      </c>
      <c r="C13" s="16" t="s">
        <v>103</v>
      </c>
      <c r="D13" s="15">
        <v>4</v>
      </c>
      <c r="E13" s="15" t="s">
        <v>108</v>
      </c>
      <c r="F13" s="15">
        <v>3</v>
      </c>
      <c r="G13" s="167">
        <v>160</v>
      </c>
      <c r="H13" s="168">
        <v>480</v>
      </c>
      <c r="I13" s="1" t="s">
        <v>109</v>
      </c>
      <c r="J13" s="166" t="s">
        <v>110</v>
      </c>
    </row>
    <row r="14" spans="1:10" ht="54" customHeight="1">
      <c r="A14" s="15">
        <v>8</v>
      </c>
      <c r="B14" s="15" t="s">
        <v>87</v>
      </c>
      <c r="C14" s="16" t="s">
        <v>103</v>
      </c>
      <c r="D14" s="15">
        <v>3</v>
      </c>
      <c r="E14" s="15" t="s">
        <v>111</v>
      </c>
      <c r="F14" s="15">
        <v>1</v>
      </c>
      <c r="G14" s="167">
        <v>1600</v>
      </c>
      <c r="H14" s="168">
        <v>1600</v>
      </c>
      <c r="I14" s="16" t="s">
        <v>112</v>
      </c>
      <c r="J14" s="166" t="s">
        <v>110</v>
      </c>
    </row>
    <row r="15" spans="1:10" ht="154.5" customHeight="1">
      <c r="A15" s="15">
        <v>9</v>
      </c>
      <c r="B15" s="15" t="s">
        <v>87</v>
      </c>
      <c r="C15" s="16" t="s">
        <v>113</v>
      </c>
      <c r="D15" s="15">
        <v>2</v>
      </c>
      <c r="E15" s="15" t="s">
        <v>114</v>
      </c>
      <c r="F15" s="15">
        <v>1</v>
      </c>
      <c r="G15" s="45">
        <v>920</v>
      </c>
      <c r="H15" s="46">
        <v>920</v>
      </c>
      <c r="I15" s="48" t="s">
        <v>115</v>
      </c>
      <c r="J15" s="42" t="s">
        <v>92</v>
      </c>
    </row>
    <row r="16" spans="1:10" ht="81.75" customHeight="1">
      <c r="A16" s="49">
        <v>10</v>
      </c>
      <c r="B16" s="15" t="s">
        <v>87</v>
      </c>
      <c r="C16" s="16" t="s">
        <v>113</v>
      </c>
      <c r="D16" s="15">
        <v>17</v>
      </c>
      <c r="E16" s="19" t="s">
        <v>116</v>
      </c>
      <c r="F16" s="19">
        <v>1</v>
      </c>
      <c r="G16" s="50">
        <v>1100</v>
      </c>
      <c r="H16" s="50">
        <v>1100</v>
      </c>
      <c r="I16" s="22" t="s">
        <v>118</v>
      </c>
      <c r="J16" s="42" t="s">
        <v>92</v>
      </c>
    </row>
    <row r="17" spans="1:11" ht="76.5">
      <c r="A17" s="15">
        <v>11</v>
      </c>
      <c r="B17" s="15" t="s">
        <v>87</v>
      </c>
      <c r="C17" s="16" t="s">
        <v>113</v>
      </c>
      <c r="D17" s="15">
        <v>14</v>
      </c>
      <c r="E17" s="23" t="s">
        <v>119</v>
      </c>
      <c r="F17" s="24">
        <v>1</v>
      </c>
      <c r="G17" s="50">
        <v>390</v>
      </c>
      <c r="H17" s="50">
        <v>390</v>
      </c>
      <c r="I17" s="25" t="s">
        <v>120</v>
      </c>
      <c r="J17" s="52" t="s">
        <v>121</v>
      </c>
      <c r="K17" s="223" t="s">
        <v>424</v>
      </c>
    </row>
    <row r="18" spans="1:10" ht="60.75" customHeight="1">
      <c r="A18" s="15">
        <v>12</v>
      </c>
      <c r="B18" s="15" t="s">
        <v>87</v>
      </c>
      <c r="C18" s="16" t="s">
        <v>113</v>
      </c>
      <c r="D18" s="53">
        <v>15</v>
      </c>
      <c r="E18" s="19" t="s">
        <v>122</v>
      </c>
      <c r="F18" s="27">
        <v>1</v>
      </c>
      <c r="G18" s="54">
        <v>290</v>
      </c>
      <c r="H18" s="50">
        <v>290</v>
      </c>
      <c r="I18" s="22" t="s">
        <v>124</v>
      </c>
      <c r="J18" s="42" t="s">
        <v>92</v>
      </c>
    </row>
    <row r="19" spans="1:10" ht="51">
      <c r="A19" s="15">
        <v>13</v>
      </c>
      <c r="B19" s="15" t="s">
        <v>87</v>
      </c>
      <c r="C19" s="55" t="s">
        <v>70</v>
      </c>
      <c r="D19" s="53">
        <v>7</v>
      </c>
      <c r="E19" s="19" t="s">
        <v>125</v>
      </c>
      <c r="F19" s="27">
        <v>1</v>
      </c>
      <c r="G19" s="54">
        <v>400</v>
      </c>
      <c r="H19" s="50">
        <v>400</v>
      </c>
      <c r="I19" s="22" t="s">
        <v>126</v>
      </c>
      <c r="J19" s="42" t="s">
        <v>92</v>
      </c>
    </row>
    <row r="20" spans="1:10" ht="63.75">
      <c r="A20" s="15">
        <v>14</v>
      </c>
      <c r="B20" s="15" t="s">
        <v>87</v>
      </c>
      <c r="C20" s="55" t="s">
        <v>70</v>
      </c>
      <c r="D20" s="53">
        <v>10</v>
      </c>
      <c r="E20" s="19" t="s">
        <v>127</v>
      </c>
      <c r="F20" s="27">
        <v>1</v>
      </c>
      <c r="G20" s="54">
        <v>180</v>
      </c>
      <c r="H20" s="50">
        <v>180</v>
      </c>
      <c r="I20" s="22" t="s">
        <v>128</v>
      </c>
      <c r="J20" s="42" t="s">
        <v>92</v>
      </c>
    </row>
    <row r="21" spans="1:10" ht="95.25" customHeight="1">
      <c r="A21" s="15">
        <v>15</v>
      </c>
      <c r="B21" s="15" t="s">
        <v>87</v>
      </c>
      <c r="C21" s="55" t="s">
        <v>129</v>
      </c>
      <c r="D21" s="53">
        <v>13</v>
      </c>
      <c r="E21" s="19" t="s">
        <v>130</v>
      </c>
      <c r="F21" s="27">
        <v>1</v>
      </c>
      <c r="G21" s="54">
        <v>1000</v>
      </c>
      <c r="H21" s="50">
        <v>1000</v>
      </c>
      <c r="I21" s="22" t="s">
        <v>131</v>
      </c>
      <c r="J21" s="42" t="s">
        <v>92</v>
      </c>
    </row>
    <row r="22" spans="1:10" ht="118.5" customHeight="1">
      <c r="A22" s="49">
        <v>16</v>
      </c>
      <c r="B22" s="15" t="s">
        <v>87</v>
      </c>
      <c r="C22" s="55" t="s">
        <v>129</v>
      </c>
      <c r="D22" s="56">
        <v>12</v>
      </c>
      <c r="E22" s="23" t="s">
        <v>132</v>
      </c>
      <c r="F22" s="24">
        <v>1</v>
      </c>
      <c r="G22" s="50">
        <v>1000</v>
      </c>
      <c r="H22" s="50">
        <v>1000</v>
      </c>
      <c r="I22" s="25" t="s">
        <v>134</v>
      </c>
      <c r="J22" s="42" t="s">
        <v>92</v>
      </c>
    </row>
    <row r="23" spans="1:10" ht="118.5" customHeight="1">
      <c r="A23" s="49">
        <v>17</v>
      </c>
      <c r="B23" s="15" t="s">
        <v>87</v>
      </c>
      <c r="C23" s="55" t="s">
        <v>129</v>
      </c>
      <c r="D23" s="56">
        <v>16</v>
      </c>
      <c r="E23" s="29" t="s">
        <v>135</v>
      </c>
      <c r="F23" s="24">
        <v>1</v>
      </c>
      <c r="G23" s="50">
        <v>350</v>
      </c>
      <c r="H23" s="50">
        <v>350</v>
      </c>
      <c r="I23" s="30" t="s">
        <v>136</v>
      </c>
      <c r="J23" s="42" t="s">
        <v>92</v>
      </c>
    </row>
    <row r="24" spans="1:10" ht="51">
      <c r="A24" s="15">
        <v>18</v>
      </c>
      <c r="B24" s="15" t="s">
        <v>87</v>
      </c>
      <c r="C24" s="55" t="s">
        <v>129</v>
      </c>
      <c r="D24" s="56">
        <v>18</v>
      </c>
      <c r="E24" s="19" t="s">
        <v>137</v>
      </c>
      <c r="F24" s="24">
        <v>1</v>
      </c>
      <c r="G24" s="50">
        <v>300</v>
      </c>
      <c r="H24" s="50">
        <v>300</v>
      </c>
      <c r="I24" s="22" t="s">
        <v>138</v>
      </c>
      <c r="J24" s="42" t="s">
        <v>92</v>
      </c>
    </row>
    <row r="25" spans="1:11" ht="76.5">
      <c r="A25" s="94">
        <v>19</v>
      </c>
      <c r="B25" s="15" t="s">
        <v>87</v>
      </c>
      <c r="C25" s="55" t="s">
        <v>129</v>
      </c>
      <c r="D25" s="56"/>
      <c r="E25" s="19" t="s">
        <v>422</v>
      </c>
      <c r="F25" s="24">
        <v>1</v>
      </c>
      <c r="G25" s="50">
        <v>181</v>
      </c>
      <c r="H25" s="50">
        <v>181</v>
      </c>
      <c r="I25" s="22"/>
      <c r="J25" s="52" t="s">
        <v>121</v>
      </c>
      <c r="K25" s="223" t="s">
        <v>423</v>
      </c>
    </row>
    <row r="26" spans="8:11" ht="12.75">
      <c r="H26" s="5">
        <f>SUM(H7:H25)</f>
        <v>76811</v>
      </c>
      <c r="J26" s="272" t="s">
        <v>620</v>
      </c>
      <c r="K26" s="91">
        <v>8571</v>
      </c>
    </row>
    <row r="27" spans="7:8" ht="12.75">
      <c r="G27" s="155" t="s">
        <v>425</v>
      </c>
      <c r="H27" s="155">
        <f>H26-H8-H13-H14</f>
        <v>14731</v>
      </c>
    </row>
    <row r="28" spans="7:11" ht="12.75">
      <c r="G28" s="155" t="s">
        <v>426</v>
      </c>
      <c r="H28" s="155">
        <v>2049</v>
      </c>
      <c r="J28" s="91" t="s">
        <v>619</v>
      </c>
      <c r="K28" s="91">
        <v>6767</v>
      </c>
    </row>
    <row r="29" spans="2:10" ht="91.5" customHeight="1">
      <c r="B29" s="286" t="s">
        <v>139</v>
      </c>
      <c r="C29" s="286"/>
      <c r="D29" s="286"/>
      <c r="E29" s="286"/>
      <c r="F29" s="286"/>
      <c r="G29" s="286"/>
      <c r="H29" s="286"/>
      <c r="I29" s="286"/>
      <c r="J29" s="286"/>
    </row>
    <row r="31" ht="12.75">
      <c r="D31" s="47" t="s">
        <v>97</v>
      </c>
    </row>
    <row r="33" spans="1:10" ht="25.5">
      <c r="A33" s="13" t="s">
        <v>32</v>
      </c>
      <c r="B33" s="57" t="s">
        <v>33</v>
      </c>
      <c r="C33" s="57" t="s">
        <v>34</v>
      </c>
      <c r="D33" s="58" t="s">
        <v>83</v>
      </c>
      <c r="E33" s="59" t="s">
        <v>140</v>
      </c>
      <c r="F33" s="60" t="s">
        <v>36</v>
      </c>
      <c r="G33" s="60" t="s">
        <v>37</v>
      </c>
      <c r="H33" s="61" t="s">
        <v>85</v>
      </c>
      <c r="I33" s="58" t="s">
        <v>141</v>
      </c>
      <c r="J33" s="43" t="s">
        <v>86</v>
      </c>
    </row>
    <row r="34" spans="1:10" ht="51">
      <c r="A34" s="62">
        <v>1</v>
      </c>
      <c r="B34" s="55" t="s">
        <v>142</v>
      </c>
      <c r="C34" s="55" t="s">
        <v>103</v>
      </c>
      <c r="D34" s="63">
        <v>4</v>
      </c>
      <c r="E34" s="64" t="s">
        <v>143</v>
      </c>
      <c r="F34" s="63">
        <v>1</v>
      </c>
      <c r="G34" s="169">
        <v>700</v>
      </c>
      <c r="H34" s="170">
        <v>700</v>
      </c>
      <c r="I34" s="64" t="s">
        <v>144</v>
      </c>
      <c r="J34" s="42" t="s">
        <v>145</v>
      </c>
    </row>
    <row r="35" spans="1:10" ht="127.5">
      <c r="A35" s="62">
        <v>2</v>
      </c>
      <c r="B35" s="55" t="s">
        <v>142</v>
      </c>
      <c r="C35" s="55" t="s">
        <v>113</v>
      </c>
      <c r="D35" s="56">
        <v>1</v>
      </c>
      <c r="E35" s="64" t="s">
        <v>146</v>
      </c>
      <c r="F35" s="63">
        <v>1</v>
      </c>
      <c r="G35" s="169">
        <v>955</v>
      </c>
      <c r="H35" s="170">
        <v>955</v>
      </c>
      <c r="I35" s="64" t="s">
        <v>147</v>
      </c>
      <c r="J35" s="42" t="s">
        <v>145</v>
      </c>
    </row>
    <row r="36" spans="1:10" ht="51">
      <c r="A36" s="62">
        <v>3</v>
      </c>
      <c r="B36" s="55" t="s">
        <v>142</v>
      </c>
      <c r="C36" s="55" t="s">
        <v>70</v>
      </c>
      <c r="D36" s="56">
        <v>3</v>
      </c>
      <c r="E36" s="64" t="s">
        <v>148</v>
      </c>
      <c r="F36" s="56">
        <v>2</v>
      </c>
      <c r="G36" s="169">
        <v>175</v>
      </c>
      <c r="H36" s="170">
        <v>350</v>
      </c>
      <c r="I36" s="64" t="s">
        <v>149</v>
      </c>
      <c r="J36" s="42" t="s">
        <v>145</v>
      </c>
    </row>
    <row r="37" spans="1:10" ht="76.5">
      <c r="A37" s="62">
        <v>4</v>
      </c>
      <c r="B37" s="55" t="s">
        <v>142</v>
      </c>
      <c r="C37" s="55" t="s">
        <v>70</v>
      </c>
      <c r="D37" s="56">
        <v>2</v>
      </c>
      <c r="E37" s="64" t="s">
        <v>150</v>
      </c>
      <c r="F37" s="63">
        <v>1</v>
      </c>
      <c r="G37" s="171">
        <v>7000</v>
      </c>
      <c r="H37" s="170">
        <v>7000</v>
      </c>
      <c r="I37" s="64" t="s">
        <v>151</v>
      </c>
      <c r="J37" s="42" t="s">
        <v>145</v>
      </c>
    </row>
    <row r="38" spans="1:10" ht="12.75">
      <c r="A38" s="71"/>
      <c r="B38" s="72"/>
      <c r="C38" s="72"/>
      <c r="D38" s="73"/>
      <c r="E38" s="74"/>
      <c r="F38" s="73"/>
      <c r="G38" s="73"/>
      <c r="H38" s="172">
        <f>SUM(H34:H37)</f>
        <v>9005</v>
      </c>
      <c r="I38" s="76"/>
      <c r="J38" s="73"/>
    </row>
  </sheetData>
  <sheetProtection/>
  <mergeCells count="1">
    <mergeCell ref="B29:J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7.57421875" style="0" customWidth="1"/>
    <col min="2" max="2" width="22.7109375" style="0" customWidth="1"/>
    <col min="3" max="3" width="17.57421875" style="0" customWidth="1"/>
    <col min="5" max="5" width="17.57421875" style="0" customWidth="1"/>
    <col min="7" max="7" width="28.421875" style="0" customWidth="1"/>
    <col min="9" max="9" width="14.28125" style="0" customWidth="1"/>
  </cols>
  <sheetData>
    <row r="1" spans="1:9" ht="12.75">
      <c r="A1" s="7"/>
      <c r="B1" s="7"/>
      <c r="C1" s="7"/>
      <c r="D1" s="7"/>
      <c r="E1" s="8"/>
      <c r="F1" s="8"/>
      <c r="G1" s="9"/>
      <c r="H1" s="10"/>
      <c r="I1" s="5" t="s">
        <v>497</v>
      </c>
    </row>
    <row r="2" spans="1:9" ht="12.75">
      <c r="A2" s="7"/>
      <c r="B2" s="7"/>
      <c r="C2" s="7"/>
      <c r="D2" s="7"/>
      <c r="E2" s="8"/>
      <c r="F2" s="8"/>
      <c r="G2" s="9"/>
      <c r="H2" s="10"/>
      <c r="I2" s="5" t="s">
        <v>627</v>
      </c>
    </row>
    <row r="3" spans="1:9" ht="12.75">
      <c r="A3" s="7"/>
      <c r="B3" s="7"/>
      <c r="C3" s="7"/>
      <c r="D3" s="7"/>
      <c r="E3" s="8"/>
      <c r="F3" s="8"/>
      <c r="G3" s="9"/>
      <c r="H3" s="10"/>
      <c r="I3" s="5" t="s">
        <v>626</v>
      </c>
    </row>
    <row r="4" spans="1:9" ht="18.75">
      <c r="A4" s="231" t="s">
        <v>459</v>
      </c>
      <c r="B4" s="7"/>
      <c r="C4" s="7"/>
      <c r="D4" s="7"/>
      <c r="E4" s="39"/>
      <c r="F4" s="40"/>
      <c r="G4" s="12"/>
      <c r="H4" s="174"/>
      <c r="I4" s="5"/>
    </row>
    <row r="5" spans="1:9" ht="18.75">
      <c r="A5" s="231"/>
      <c r="B5" s="7"/>
      <c r="C5" s="7"/>
      <c r="D5" s="7"/>
      <c r="E5" s="39" t="s">
        <v>460</v>
      </c>
      <c r="F5" s="40"/>
      <c r="G5" s="12"/>
      <c r="H5" s="174"/>
      <c r="I5" s="5"/>
    </row>
    <row r="6" spans="7:9" ht="12.75">
      <c r="G6" s="4"/>
      <c r="H6" s="5"/>
      <c r="I6" s="5"/>
    </row>
    <row r="7" spans="1:9" ht="25.5">
      <c r="A7" s="13" t="s">
        <v>32</v>
      </c>
      <c r="B7" s="13" t="s">
        <v>33</v>
      </c>
      <c r="C7" s="13" t="s">
        <v>34</v>
      </c>
      <c r="D7" s="13" t="s">
        <v>83</v>
      </c>
      <c r="E7" s="13" t="s">
        <v>84</v>
      </c>
      <c r="F7" s="13" t="s">
        <v>36</v>
      </c>
      <c r="G7" s="13" t="s">
        <v>37</v>
      </c>
      <c r="H7" s="13" t="s">
        <v>85</v>
      </c>
      <c r="I7" s="13" t="s">
        <v>39</v>
      </c>
    </row>
    <row r="8" spans="1:9" ht="82.5" customHeight="1">
      <c r="A8" s="15">
        <v>1</v>
      </c>
      <c r="B8" s="15" t="s">
        <v>374</v>
      </c>
      <c r="C8" s="16" t="s">
        <v>70</v>
      </c>
      <c r="D8" s="15">
        <v>1</v>
      </c>
      <c r="E8" s="15" t="s">
        <v>375</v>
      </c>
      <c r="F8" s="15">
        <v>1</v>
      </c>
      <c r="G8" s="45">
        <v>2000</v>
      </c>
      <c r="H8" s="46">
        <v>2000</v>
      </c>
      <c r="I8" s="22" t="s">
        <v>376</v>
      </c>
    </row>
    <row r="9" spans="1:9" ht="51.75" customHeight="1">
      <c r="A9" s="15">
        <v>2</v>
      </c>
      <c r="B9" s="15" t="s">
        <v>374</v>
      </c>
      <c r="C9" s="16" t="s">
        <v>70</v>
      </c>
      <c r="D9" s="15">
        <v>2</v>
      </c>
      <c r="E9" s="15" t="s">
        <v>377</v>
      </c>
      <c r="F9" s="15" t="s">
        <v>378</v>
      </c>
      <c r="G9" s="45"/>
      <c r="H9" s="46">
        <v>1000</v>
      </c>
      <c r="I9" s="16" t="s">
        <v>379</v>
      </c>
    </row>
    <row r="10" spans="1:9" ht="67.5" customHeight="1">
      <c r="A10" s="49">
        <v>3</v>
      </c>
      <c r="B10" s="15" t="s">
        <v>374</v>
      </c>
      <c r="C10" s="16" t="s">
        <v>380</v>
      </c>
      <c r="D10" s="15">
        <v>3</v>
      </c>
      <c r="E10" s="19" t="s">
        <v>381</v>
      </c>
      <c r="F10" s="19" t="s">
        <v>382</v>
      </c>
      <c r="G10" s="50"/>
      <c r="H10" s="50">
        <v>1000</v>
      </c>
      <c r="I10" s="16" t="s">
        <v>379</v>
      </c>
    </row>
    <row r="11" spans="1:9" ht="42" customHeight="1">
      <c r="A11" s="15">
        <v>4</v>
      </c>
      <c r="B11" s="15" t="s">
        <v>374</v>
      </c>
      <c r="C11" s="15" t="s">
        <v>383</v>
      </c>
      <c r="D11" s="15">
        <v>4</v>
      </c>
      <c r="E11" s="23" t="s">
        <v>384</v>
      </c>
      <c r="F11" s="24" t="s">
        <v>385</v>
      </c>
      <c r="G11" s="50" t="s">
        <v>386</v>
      </c>
      <c r="H11" s="50">
        <v>200</v>
      </c>
      <c r="I11" s="25" t="s">
        <v>387</v>
      </c>
    </row>
    <row r="12" spans="1:9" ht="47.25" customHeight="1">
      <c r="A12" s="15">
        <v>5</v>
      </c>
      <c r="B12" s="15" t="s">
        <v>374</v>
      </c>
      <c r="C12" s="55" t="s">
        <v>388</v>
      </c>
      <c r="D12" s="53">
        <v>5</v>
      </c>
      <c r="E12" s="23" t="s">
        <v>389</v>
      </c>
      <c r="F12" s="27"/>
      <c r="G12" s="54" t="s">
        <v>344</v>
      </c>
      <c r="H12" s="50">
        <v>300</v>
      </c>
      <c r="I12" s="25" t="s">
        <v>387</v>
      </c>
    </row>
    <row r="13" spans="1:9" ht="51">
      <c r="A13" s="15">
        <v>7</v>
      </c>
      <c r="B13" s="15" t="s">
        <v>374</v>
      </c>
      <c r="C13" s="55" t="s">
        <v>225</v>
      </c>
      <c r="D13" s="56">
        <v>7</v>
      </c>
      <c r="E13" s="19" t="s">
        <v>390</v>
      </c>
      <c r="F13" s="24">
        <v>1</v>
      </c>
      <c r="G13" s="50">
        <v>577</v>
      </c>
      <c r="H13" s="50">
        <v>577</v>
      </c>
      <c r="I13" s="22" t="s">
        <v>391</v>
      </c>
    </row>
    <row r="14" spans="6:9" ht="12.75">
      <c r="F14" s="4"/>
      <c r="G14" s="155" t="s">
        <v>29</v>
      </c>
      <c r="H14" s="155">
        <f>SUM(H8:H13)</f>
        <v>5077</v>
      </c>
      <c r="I14" s="6"/>
    </row>
    <row r="15" spans="5:9" ht="15.75">
      <c r="E15" s="39"/>
      <c r="F15" s="4"/>
      <c r="G15" s="155"/>
      <c r="H15" s="155"/>
      <c r="I15" s="6"/>
    </row>
    <row r="16" spans="5:9" ht="15.75">
      <c r="E16" s="39" t="s">
        <v>461</v>
      </c>
      <c r="F16" s="4"/>
      <c r="G16" s="155"/>
      <c r="H16" s="155"/>
      <c r="I16" s="6"/>
    </row>
    <row r="18" spans="1:7" ht="25.5">
      <c r="A18" s="57" t="s">
        <v>34</v>
      </c>
      <c r="B18" s="58" t="s">
        <v>83</v>
      </c>
      <c r="C18" s="59" t="s">
        <v>140</v>
      </c>
      <c r="D18" s="60" t="s">
        <v>36</v>
      </c>
      <c r="E18" s="60" t="s">
        <v>37</v>
      </c>
      <c r="F18" s="61" t="s">
        <v>85</v>
      </c>
      <c r="G18" s="58" t="s">
        <v>141</v>
      </c>
    </row>
    <row r="19" spans="1:7" ht="25.5">
      <c r="A19" s="55" t="s">
        <v>70</v>
      </c>
      <c r="B19" s="63">
        <v>1</v>
      </c>
      <c r="C19" s="64" t="s">
        <v>392</v>
      </c>
      <c r="D19" s="63" t="s">
        <v>393</v>
      </c>
      <c r="E19" s="65">
        <v>147</v>
      </c>
      <c r="F19" s="66">
        <v>5558</v>
      </c>
      <c r="G19" s="64" t="s">
        <v>394</v>
      </c>
    </row>
    <row r="20" spans="1:7" ht="51">
      <c r="A20" s="55" t="s">
        <v>395</v>
      </c>
      <c r="B20" s="56">
        <v>2</v>
      </c>
      <c r="C20" s="64" t="s">
        <v>396</v>
      </c>
      <c r="D20" s="63" t="s">
        <v>397</v>
      </c>
      <c r="E20" s="65">
        <v>190</v>
      </c>
      <c r="F20" s="66">
        <v>2090</v>
      </c>
      <c r="G20" s="64" t="s">
        <v>394</v>
      </c>
    </row>
    <row r="21" spans="1:7" ht="96.75" customHeight="1">
      <c r="A21" s="55" t="s">
        <v>398</v>
      </c>
      <c r="B21" s="56">
        <v>3</v>
      </c>
      <c r="C21" s="64" t="s">
        <v>399</v>
      </c>
      <c r="D21" s="63" t="s">
        <v>400</v>
      </c>
      <c r="E21" s="70">
        <v>25.6</v>
      </c>
      <c r="F21" s="66">
        <v>936</v>
      </c>
      <c r="G21" s="64" t="s">
        <v>401</v>
      </c>
    </row>
    <row r="22" spans="1:7" ht="49.5" customHeight="1">
      <c r="A22" s="55" t="s">
        <v>402</v>
      </c>
      <c r="B22" s="56">
        <v>4</v>
      </c>
      <c r="C22" s="64" t="s">
        <v>403</v>
      </c>
      <c r="D22" s="68" t="s">
        <v>404</v>
      </c>
      <c r="E22" s="65">
        <v>200</v>
      </c>
      <c r="F22" s="126">
        <v>1200</v>
      </c>
      <c r="G22" s="85" t="s">
        <v>405</v>
      </c>
    </row>
    <row r="23" spans="1:7" ht="12.75">
      <c r="A23" s="72"/>
      <c r="B23" s="73"/>
      <c r="C23" s="74"/>
      <c r="D23" s="73"/>
      <c r="E23" s="91" t="s">
        <v>29</v>
      </c>
      <c r="F23" s="152">
        <f>SUM(F19:F22)</f>
        <v>9784</v>
      </c>
      <c r="G23" s="76"/>
    </row>
    <row r="24" spans="1:7" ht="12.75">
      <c r="A24" s="72"/>
      <c r="B24" s="73"/>
      <c r="C24" s="74"/>
      <c r="D24" s="73"/>
      <c r="E24" s="91"/>
      <c r="F24" s="152"/>
      <c r="G24" s="76"/>
    </row>
    <row r="25" spans="1:7" ht="12.75">
      <c r="A25" s="72"/>
      <c r="B25" s="73"/>
      <c r="C25" s="74"/>
      <c r="D25" s="73"/>
      <c r="E25" s="91" t="s">
        <v>77</v>
      </c>
      <c r="F25" s="152">
        <f>H14+F23</f>
        <v>14861</v>
      </c>
      <c r="G25" s="76"/>
    </row>
    <row r="26" spans="1:7" ht="12.75">
      <c r="A26" s="72"/>
      <c r="B26" s="73"/>
      <c r="C26" s="74"/>
      <c r="D26" s="287" t="s">
        <v>457</v>
      </c>
      <c r="E26" s="287"/>
      <c r="F26" s="154">
        <v>9620</v>
      </c>
      <c r="G26" s="76"/>
    </row>
    <row r="27" spans="1:7" ht="12.75">
      <c r="A27" s="72"/>
      <c r="B27" s="73"/>
      <c r="C27" s="74"/>
      <c r="D27" s="287" t="s">
        <v>458</v>
      </c>
      <c r="E27" s="287"/>
      <c r="F27" s="154">
        <v>5241</v>
      </c>
      <c r="G27" s="76"/>
    </row>
    <row r="29" ht="12.75">
      <c r="F29" s="227"/>
    </row>
    <row r="30" ht="12.75">
      <c r="B30" s="91" t="s">
        <v>454</v>
      </c>
    </row>
    <row r="31" ht="12.75">
      <c r="F31" s="227"/>
    </row>
    <row r="32" spans="1:9" ht="25.5">
      <c r="A32" s="13" t="s">
        <v>32</v>
      </c>
      <c r="B32" s="13" t="s">
        <v>33</v>
      </c>
      <c r="C32" s="13" t="s">
        <v>34</v>
      </c>
      <c r="D32" s="13" t="s">
        <v>83</v>
      </c>
      <c r="E32" s="13" t="s">
        <v>84</v>
      </c>
      <c r="F32" s="13" t="s">
        <v>36</v>
      </c>
      <c r="G32" s="13" t="s">
        <v>37</v>
      </c>
      <c r="H32" s="13" t="s">
        <v>85</v>
      </c>
      <c r="I32" s="13"/>
    </row>
    <row r="33" spans="1:9" ht="38.25">
      <c r="A33" s="15"/>
      <c r="B33" s="15" t="s">
        <v>374</v>
      </c>
      <c r="C33" s="225" t="s">
        <v>336</v>
      </c>
      <c r="D33" s="13"/>
      <c r="E33" s="225" t="s">
        <v>427</v>
      </c>
      <c r="F33" s="143">
        <v>1</v>
      </c>
      <c r="G33" s="143">
        <v>3630</v>
      </c>
      <c r="H33" s="226">
        <v>3630</v>
      </c>
      <c r="I33" s="13" t="s">
        <v>455</v>
      </c>
    </row>
    <row r="34" spans="1:9" ht="38.25">
      <c r="A34" s="15"/>
      <c r="B34" s="15"/>
      <c r="C34" s="225" t="s">
        <v>225</v>
      </c>
      <c r="D34" s="13"/>
      <c r="E34" s="225" t="s">
        <v>428</v>
      </c>
      <c r="F34" s="143"/>
      <c r="G34" s="143"/>
      <c r="H34" s="226">
        <v>400</v>
      </c>
      <c r="I34" s="13" t="s">
        <v>456</v>
      </c>
    </row>
  </sheetData>
  <sheetProtection/>
  <mergeCells count="2">
    <mergeCell ref="D26:E26"/>
    <mergeCell ref="D27:E27"/>
  </mergeCells>
  <printOptions/>
  <pageMargins left="1.1811023622047245" right="0.7480314960629921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21.140625" style="0" customWidth="1"/>
    <col min="4" max="4" width="10.57421875" style="0" customWidth="1"/>
    <col min="5" max="5" width="22.28125" style="0" customWidth="1"/>
    <col min="6" max="6" width="12.00390625" style="4" customWidth="1"/>
    <col min="7" max="7" width="13.57421875" style="5" customWidth="1"/>
    <col min="8" max="9" width="15.7109375" style="5" customWidth="1"/>
    <col min="10" max="10" width="24.28125" style="6" customWidth="1"/>
  </cols>
  <sheetData>
    <row r="1" ht="12.75">
      <c r="J1" s="6" t="s">
        <v>450</v>
      </c>
    </row>
    <row r="2" ht="12.75">
      <c r="J2" s="6" t="s">
        <v>627</v>
      </c>
    </row>
    <row r="3" spans="1:10" ht="12.75">
      <c r="A3" s="7"/>
      <c r="B3" s="7"/>
      <c r="C3" s="7"/>
      <c r="D3" s="7"/>
      <c r="E3" s="8"/>
      <c r="F3" s="9"/>
      <c r="G3" s="10"/>
      <c r="J3" s="11" t="s">
        <v>626</v>
      </c>
    </row>
    <row r="4" spans="1:10" ht="15.75">
      <c r="A4" s="7"/>
      <c r="B4" s="7"/>
      <c r="C4" s="7"/>
      <c r="D4" s="7"/>
      <c r="E4" s="39" t="s">
        <v>174</v>
      </c>
      <c r="F4" s="12"/>
      <c r="G4" s="10"/>
      <c r="J4" s="41"/>
    </row>
    <row r="6" spans="1:10" ht="51">
      <c r="A6" s="13" t="s">
        <v>32</v>
      </c>
      <c r="B6" s="13" t="s">
        <v>33</v>
      </c>
      <c r="C6" s="13" t="s">
        <v>34</v>
      </c>
      <c r="D6" s="13" t="s">
        <v>83</v>
      </c>
      <c r="E6" s="13" t="s">
        <v>84</v>
      </c>
      <c r="F6" s="13" t="s">
        <v>36</v>
      </c>
      <c r="G6" s="13" t="s">
        <v>37</v>
      </c>
      <c r="H6" s="14" t="s">
        <v>85</v>
      </c>
      <c r="I6" s="251" t="s">
        <v>449</v>
      </c>
      <c r="J6" s="13" t="s">
        <v>39</v>
      </c>
    </row>
    <row r="7" spans="1:10" ht="76.5">
      <c r="A7" s="15">
        <v>1</v>
      </c>
      <c r="B7" s="44" t="s">
        <v>156</v>
      </c>
      <c r="C7" s="44" t="s">
        <v>160</v>
      </c>
      <c r="D7" s="15">
        <v>3</v>
      </c>
      <c r="E7" s="44" t="s">
        <v>175</v>
      </c>
      <c r="F7" s="15">
        <v>1</v>
      </c>
      <c r="G7" s="15">
        <v>1500</v>
      </c>
      <c r="H7" s="17">
        <v>1500</v>
      </c>
      <c r="I7" s="252">
        <v>1500</v>
      </c>
      <c r="J7" s="44" t="s">
        <v>176</v>
      </c>
    </row>
    <row r="8" spans="1:10" ht="38.25">
      <c r="A8" s="49">
        <v>2</v>
      </c>
      <c r="B8" s="44" t="s">
        <v>156</v>
      </c>
      <c r="C8" s="44" t="s">
        <v>157</v>
      </c>
      <c r="D8" s="15">
        <v>2</v>
      </c>
      <c r="E8" s="92" t="s">
        <v>177</v>
      </c>
      <c r="F8" s="19">
        <v>1</v>
      </c>
      <c r="G8" s="20">
        <v>450</v>
      </c>
      <c r="H8" s="20">
        <v>450</v>
      </c>
      <c r="I8" s="253">
        <v>450</v>
      </c>
      <c r="J8" s="92" t="s">
        <v>178</v>
      </c>
    </row>
    <row r="9" spans="1:10" ht="51">
      <c r="A9" s="15">
        <v>3</v>
      </c>
      <c r="B9" s="44" t="s">
        <v>156</v>
      </c>
      <c r="C9" s="44" t="s">
        <v>179</v>
      </c>
      <c r="D9" s="15">
        <v>4</v>
      </c>
      <c r="E9" s="93" t="s">
        <v>180</v>
      </c>
      <c r="F9" s="24">
        <v>1</v>
      </c>
      <c r="G9" s="20">
        <v>600</v>
      </c>
      <c r="H9" s="20">
        <v>600</v>
      </c>
      <c r="I9" s="253">
        <v>600</v>
      </c>
      <c r="J9" s="93" t="s">
        <v>181</v>
      </c>
    </row>
    <row r="10" spans="1:10" ht="25.5">
      <c r="A10" s="15">
        <v>4</v>
      </c>
      <c r="B10" s="44" t="s">
        <v>156</v>
      </c>
      <c r="C10" s="44" t="s">
        <v>179</v>
      </c>
      <c r="D10" s="53">
        <v>1</v>
      </c>
      <c r="E10" s="92" t="s">
        <v>182</v>
      </c>
      <c r="F10" s="27">
        <v>1</v>
      </c>
      <c r="G10" s="28">
        <v>2070</v>
      </c>
      <c r="H10" s="20">
        <v>2070</v>
      </c>
      <c r="I10" s="253">
        <v>2070</v>
      </c>
      <c r="J10" s="92" t="s">
        <v>183</v>
      </c>
    </row>
    <row r="11" spans="1:10" s="255" customFormat="1" ht="12.75">
      <c r="A11" s="14"/>
      <c r="B11" s="14" t="s">
        <v>29</v>
      </c>
      <c r="C11" s="14"/>
      <c r="D11" s="14"/>
      <c r="E11" s="14"/>
      <c r="F11" s="14"/>
      <c r="G11" s="14"/>
      <c r="H11" s="14">
        <f>SUM(H7:H10)</f>
        <v>4620</v>
      </c>
      <c r="I11" s="254">
        <f>SUM(I7:I10)</f>
        <v>4620</v>
      </c>
      <c r="J11" s="14"/>
    </row>
    <row r="13" ht="15.75">
      <c r="E13" s="39" t="s">
        <v>451</v>
      </c>
    </row>
    <row r="15" spans="1:10" ht="33.75">
      <c r="A15" s="77" t="s">
        <v>32</v>
      </c>
      <c r="B15" s="78" t="s">
        <v>33</v>
      </c>
      <c r="C15" s="78" t="s">
        <v>34</v>
      </c>
      <c r="D15" s="77" t="s">
        <v>83</v>
      </c>
      <c r="E15" s="78" t="s">
        <v>140</v>
      </c>
      <c r="F15" s="77" t="s">
        <v>152</v>
      </c>
      <c r="G15" s="79" t="s">
        <v>153</v>
      </c>
      <c r="H15" s="79" t="s">
        <v>154</v>
      </c>
      <c r="I15" s="79" t="s">
        <v>155</v>
      </c>
      <c r="J15" s="77" t="s">
        <v>141</v>
      </c>
    </row>
    <row r="16" spans="1:10" ht="89.25">
      <c r="A16" s="80">
        <v>1</v>
      </c>
      <c r="B16" s="81" t="s">
        <v>156</v>
      </c>
      <c r="C16" s="81" t="s">
        <v>157</v>
      </c>
      <c r="D16" s="63">
        <v>2</v>
      </c>
      <c r="E16" s="64" t="s">
        <v>158</v>
      </c>
      <c r="F16" s="82">
        <v>4500</v>
      </c>
      <c r="G16" s="83">
        <v>4500</v>
      </c>
      <c r="H16" s="82">
        <f aca="true" t="shared" si="0" ref="H16:H21">G16*77.64/100</f>
        <v>3493.8</v>
      </c>
      <c r="I16" s="256">
        <f aca="true" t="shared" si="1" ref="I16:I21">G16*22.36/100</f>
        <v>1006.2</v>
      </c>
      <c r="J16" s="64" t="s">
        <v>159</v>
      </c>
    </row>
    <row r="17" spans="1:10" ht="63.75">
      <c r="A17" s="80">
        <v>2</v>
      </c>
      <c r="B17" s="81" t="s">
        <v>156</v>
      </c>
      <c r="C17" s="81" t="s">
        <v>160</v>
      </c>
      <c r="D17" s="63">
        <v>1</v>
      </c>
      <c r="E17" s="64" t="s">
        <v>161</v>
      </c>
      <c r="F17" s="82">
        <v>3925</v>
      </c>
      <c r="G17" s="83">
        <v>3925</v>
      </c>
      <c r="H17" s="82">
        <f t="shared" si="0"/>
        <v>3047.37</v>
      </c>
      <c r="I17" s="256">
        <f t="shared" si="1"/>
        <v>877.63</v>
      </c>
      <c r="J17" s="64" t="s">
        <v>162</v>
      </c>
    </row>
    <row r="18" spans="1:10" ht="38.25">
      <c r="A18" s="80">
        <v>3</v>
      </c>
      <c r="B18" s="81" t="s">
        <v>156</v>
      </c>
      <c r="C18" s="81" t="s">
        <v>160</v>
      </c>
      <c r="D18" s="63">
        <v>3</v>
      </c>
      <c r="E18" s="64" t="s">
        <v>163</v>
      </c>
      <c r="F18" s="82">
        <v>2000</v>
      </c>
      <c r="G18" s="83">
        <v>2000</v>
      </c>
      <c r="H18" s="82">
        <f t="shared" si="0"/>
        <v>1552.8</v>
      </c>
      <c r="I18" s="256">
        <f t="shared" si="1"/>
        <v>447.2</v>
      </c>
      <c r="J18" s="64" t="s">
        <v>164</v>
      </c>
    </row>
    <row r="19" spans="1:10" ht="63.75">
      <c r="A19" s="80">
        <v>4</v>
      </c>
      <c r="B19" s="81" t="s">
        <v>156</v>
      </c>
      <c r="C19" s="81" t="s">
        <v>160</v>
      </c>
      <c r="D19" s="63">
        <v>4</v>
      </c>
      <c r="E19" s="64" t="s">
        <v>165</v>
      </c>
      <c r="F19" s="82">
        <v>1600</v>
      </c>
      <c r="G19" s="83">
        <v>1600</v>
      </c>
      <c r="H19" s="82">
        <f t="shared" si="0"/>
        <v>1242.24</v>
      </c>
      <c r="I19" s="256">
        <f t="shared" si="1"/>
        <v>357.76</v>
      </c>
      <c r="J19" s="64" t="s">
        <v>166</v>
      </c>
    </row>
    <row r="20" spans="1:10" ht="89.25">
      <c r="A20" s="80">
        <v>5</v>
      </c>
      <c r="B20" s="81" t="s">
        <v>156</v>
      </c>
      <c r="C20" s="81" t="s">
        <v>160</v>
      </c>
      <c r="D20" s="63">
        <v>6</v>
      </c>
      <c r="E20" s="64" t="s">
        <v>167</v>
      </c>
      <c r="F20" s="82">
        <v>2000</v>
      </c>
      <c r="G20" s="83">
        <v>2000</v>
      </c>
      <c r="H20" s="82">
        <f t="shared" si="0"/>
        <v>1552.8</v>
      </c>
      <c r="I20" s="256">
        <f t="shared" si="1"/>
        <v>447.2</v>
      </c>
      <c r="J20" s="85" t="s">
        <v>168</v>
      </c>
    </row>
    <row r="21" spans="1:10" ht="38.25">
      <c r="A21" s="80">
        <v>6</v>
      </c>
      <c r="B21" s="81" t="s">
        <v>156</v>
      </c>
      <c r="C21" s="81" t="s">
        <v>160</v>
      </c>
      <c r="D21" s="63">
        <v>7</v>
      </c>
      <c r="E21" s="64" t="s">
        <v>169</v>
      </c>
      <c r="F21" s="82">
        <v>5000</v>
      </c>
      <c r="G21" s="83">
        <v>5000</v>
      </c>
      <c r="H21" s="82">
        <f t="shared" si="0"/>
        <v>3882</v>
      </c>
      <c r="I21" s="256">
        <f t="shared" si="1"/>
        <v>1118</v>
      </c>
      <c r="J21" s="64" t="s">
        <v>170</v>
      </c>
    </row>
    <row r="22" spans="1:10" ht="114.75">
      <c r="A22" s="80">
        <v>7</v>
      </c>
      <c r="B22" s="81" t="s">
        <v>156</v>
      </c>
      <c r="C22" s="81" t="s">
        <v>171</v>
      </c>
      <c r="D22" s="63">
        <v>5</v>
      </c>
      <c r="E22" s="64" t="s">
        <v>172</v>
      </c>
      <c r="F22" s="82">
        <v>6000</v>
      </c>
      <c r="G22" s="83">
        <v>6000</v>
      </c>
      <c r="H22" s="82">
        <v>4659</v>
      </c>
      <c r="I22" s="256">
        <v>1341</v>
      </c>
      <c r="J22" s="64" t="s">
        <v>173</v>
      </c>
    </row>
    <row r="23" spans="1:10" ht="12.75">
      <c r="A23" s="14"/>
      <c r="B23" s="86" t="s">
        <v>29</v>
      </c>
      <c r="C23" s="86"/>
      <c r="D23" s="87"/>
      <c r="E23" s="88"/>
      <c r="F23" s="14"/>
      <c r="G23" s="89">
        <f>SUM(G16:G22)</f>
        <v>25025</v>
      </c>
      <c r="H23" s="89">
        <f>SUM(H16:H22)</f>
        <v>19430.010000000002</v>
      </c>
      <c r="I23" s="257">
        <f>SUM(I16:I22)</f>
        <v>5594.99</v>
      </c>
      <c r="J23" s="90"/>
    </row>
    <row r="24" spans="1:10" ht="12.75">
      <c r="A24" s="71"/>
      <c r="B24" s="72"/>
      <c r="C24" s="72"/>
      <c r="D24" s="73"/>
      <c r="E24" s="74"/>
      <c r="F24" s="73"/>
      <c r="G24" s="75"/>
      <c r="H24" s="75"/>
      <c r="I24" s="75"/>
      <c r="J24" s="76"/>
    </row>
    <row r="25" spans="1:10" ht="12.75">
      <c r="A25" s="71"/>
      <c r="B25" s="72"/>
      <c r="C25" s="72"/>
      <c r="D25" s="73"/>
      <c r="E25" s="74"/>
      <c r="F25" s="73"/>
      <c r="G25" s="75"/>
      <c r="H25" s="75"/>
      <c r="I25" s="75"/>
      <c r="J25" s="76"/>
    </row>
    <row r="26" spans="1:10" ht="12.75">
      <c r="A26" s="71"/>
      <c r="B26" s="72"/>
      <c r="C26" s="72"/>
      <c r="D26" s="73"/>
      <c r="E26" s="74"/>
      <c r="F26" s="91" t="s">
        <v>77</v>
      </c>
      <c r="G26" s="152">
        <f>H11+G23</f>
        <v>29645</v>
      </c>
      <c r="H26" s="75"/>
      <c r="I26" s="75"/>
      <c r="J26" s="76"/>
    </row>
    <row r="27" spans="1:10" ht="12.75">
      <c r="A27" s="71"/>
      <c r="B27" s="72"/>
      <c r="C27" s="72"/>
      <c r="D27" s="73"/>
      <c r="E27" s="288" t="s">
        <v>452</v>
      </c>
      <c r="F27" s="289"/>
      <c r="G27" s="241">
        <v>19430</v>
      </c>
      <c r="H27" s="75"/>
      <c r="I27" s="75"/>
      <c r="J27" s="76"/>
    </row>
    <row r="28" spans="5:7" ht="12.75">
      <c r="E28" s="289" t="s">
        <v>453</v>
      </c>
      <c r="F28" s="289"/>
      <c r="G28" s="228">
        <f>I23+I11</f>
        <v>10214.99</v>
      </c>
    </row>
    <row r="29" spans="2:9" ht="12.75">
      <c r="B29" s="91" t="s">
        <v>454</v>
      </c>
      <c r="F29"/>
      <c r="G29"/>
      <c r="H29"/>
      <c r="I29"/>
    </row>
    <row r="30" spans="6:9" ht="12.75">
      <c r="F30" s="227"/>
      <c r="G30"/>
      <c r="H30"/>
      <c r="I30"/>
    </row>
    <row r="31" spans="1:9" ht="25.5">
      <c r="A31" s="13" t="s">
        <v>32</v>
      </c>
      <c r="B31" s="13" t="s">
        <v>33</v>
      </c>
      <c r="C31" s="13" t="s">
        <v>34</v>
      </c>
      <c r="D31" s="13" t="s">
        <v>83</v>
      </c>
      <c r="E31" s="13" t="s">
        <v>496</v>
      </c>
      <c r="F31" s="13" t="s">
        <v>85</v>
      </c>
      <c r="G31" s="13"/>
      <c r="H31" s="6"/>
      <c r="I31" s="6"/>
    </row>
    <row r="32" spans="1:9" ht="38.25">
      <c r="A32" s="15"/>
      <c r="B32" s="15" t="s">
        <v>156</v>
      </c>
      <c r="C32" s="225" t="s">
        <v>462</v>
      </c>
      <c r="D32" s="13"/>
      <c r="E32" s="225" t="s">
        <v>463</v>
      </c>
      <c r="F32" s="226">
        <v>2001</v>
      </c>
      <c r="G32" s="13" t="s">
        <v>456</v>
      </c>
      <c r="H32" s="6"/>
      <c r="I32" s="6"/>
    </row>
    <row r="33" spans="1:9" ht="38.25">
      <c r="A33" s="15"/>
      <c r="B33" s="15" t="s">
        <v>156</v>
      </c>
      <c r="C33" s="225" t="s">
        <v>225</v>
      </c>
      <c r="D33" s="13"/>
      <c r="E33" s="225" t="s">
        <v>464</v>
      </c>
      <c r="F33" s="226">
        <v>804</v>
      </c>
      <c r="G33" s="13" t="s">
        <v>456</v>
      </c>
      <c r="H33" s="6"/>
      <c r="I33" s="6"/>
    </row>
    <row r="34" spans="1:9" ht="38.25">
      <c r="A34" s="2"/>
      <c r="B34" s="15" t="s">
        <v>156</v>
      </c>
      <c r="C34" s="225" t="s">
        <v>225</v>
      </c>
      <c r="D34" s="2"/>
      <c r="E34" s="2" t="s">
        <v>465</v>
      </c>
      <c r="F34" s="3">
        <v>601</v>
      </c>
      <c r="G34" s="13" t="s">
        <v>456</v>
      </c>
      <c r="H34" s="6"/>
      <c r="I34" s="6"/>
    </row>
    <row r="35" spans="1:9" ht="38.25">
      <c r="A35" s="2"/>
      <c r="B35" s="15" t="s">
        <v>156</v>
      </c>
      <c r="C35" s="225" t="s">
        <v>225</v>
      </c>
      <c r="D35" s="2"/>
      <c r="E35" s="1" t="s">
        <v>466</v>
      </c>
      <c r="F35" s="3">
        <v>220</v>
      </c>
      <c r="G35" s="13" t="s">
        <v>456</v>
      </c>
      <c r="H35" s="6"/>
      <c r="I35" s="6"/>
    </row>
    <row r="36" spans="5:6" ht="12.75">
      <c r="E36" s="2" t="s">
        <v>77</v>
      </c>
      <c r="F36" s="3">
        <f>SUM(F32:F35)</f>
        <v>3626</v>
      </c>
    </row>
  </sheetData>
  <sheetProtection/>
  <mergeCells count="2">
    <mergeCell ref="E27:F27"/>
    <mergeCell ref="E28:F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21.140625" style="0" customWidth="1"/>
    <col min="4" max="4" width="10.57421875" style="0" customWidth="1"/>
    <col min="5" max="5" width="22.28125" style="0" customWidth="1"/>
    <col min="6" max="6" width="12.00390625" style="4" customWidth="1"/>
    <col min="7" max="7" width="16.421875" style="5" customWidth="1"/>
    <col min="8" max="10" width="13.57421875" style="5" customWidth="1"/>
  </cols>
  <sheetData>
    <row r="1" spans="1:10" ht="12.75">
      <c r="A1" s="7"/>
      <c r="B1" s="7"/>
      <c r="C1" s="7"/>
      <c r="D1" s="7"/>
      <c r="E1" s="8"/>
      <c r="F1" s="9"/>
      <c r="G1" s="10"/>
      <c r="H1" s="10"/>
      <c r="I1" s="10" t="s">
        <v>214</v>
      </c>
      <c r="J1" s="10"/>
    </row>
    <row r="2" spans="1:10" ht="12.75">
      <c r="A2" s="7"/>
      <c r="B2" s="7"/>
      <c r="C2" s="7"/>
      <c r="D2" s="7"/>
      <c r="E2" s="8"/>
      <c r="F2" s="9"/>
      <c r="G2" s="10"/>
      <c r="H2" s="10"/>
      <c r="I2" s="10"/>
      <c r="J2" s="10" t="s">
        <v>627</v>
      </c>
    </row>
    <row r="3" spans="1:10" ht="12.75">
      <c r="A3" s="7"/>
      <c r="B3" s="7"/>
      <c r="C3" s="7"/>
      <c r="D3" s="7"/>
      <c r="E3" s="8"/>
      <c r="F3" s="9"/>
      <c r="G3" s="10"/>
      <c r="H3" s="10"/>
      <c r="I3" s="10"/>
      <c r="J3" s="10" t="s">
        <v>626</v>
      </c>
    </row>
    <row r="4" spans="1:10" ht="46.5" customHeight="1">
      <c r="A4" s="7"/>
      <c r="B4" s="7"/>
      <c r="C4" s="7"/>
      <c r="D4" s="7"/>
      <c r="E4" s="39" t="s">
        <v>184</v>
      </c>
      <c r="F4" s="12"/>
      <c r="G4" s="10"/>
      <c r="H4" s="10"/>
      <c r="I4" s="10"/>
      <c r="J4" s="10"/>
    </row>
    <row r="5" spans="1:10" ht="30" customHeight="1">
      <c r="A5" s="7"/>
      <c r="B5" s="7"/>
      <c r="C5" s="7"/>
      <c r="D5" s="7"/>
      <c r="E5" s="39"/>
      <c r="F5" s="12"/>
      <c r="G5" s="10"/>
      <c r="H5" s="10"/>
      <c r="I5" s="10"/>
      <c r="J5" s="10"/>
    </row>
    <row r="6" spans="7:10" ht="12.75">
      <c r="G6" s="290" t="s">
        <v>185</v>
      </c>
      <c r="H6" s="292" t="s">
        <v>186</v>
      </c>
      <c r="I6" s="293"/>
      <c r="J6" s="294" t="s">
        <v>187</v>
      </c>
    </row>
    <row r="7" spans="1:10" ht="25.5">
      <c r="A7" s="13" t="s">
        <v>32</v>
      </c>
      <c r="B7" s="13" t="s">
        <v>33</v>
      </c>
      <c r="C7" s="13" t="s">
        <v>34</v>
      </c>
      <c r="D7" s="13" t="s">
        <v>83</v>
      </c>
      <c r="E7" s="13" t="s">
        <v>84</v>
      </c>
      <c r="F7" s="13" t="s">
        <v>36</v>
      </c>
      <c r="G7" s="291"/>
      <c r="H7" s="13" t="s">
        <v>188</v>
      </c>
      <c r="I7" s="13" t="s">
        <v>189</v>
      </c>
      <c r="J7" s="295"/>
    </row>
    <row r="8" spans="1:10" ht="12.75">
      <c r="A8" s="15">
        <v>1</v>
      </c>
      <c r="B8" s="15" t="s">
        <v>190</v>
      </c>
      <c r="C8" s="26" t="s">
        <v>191</v>
      </c>
      <c r="D8" s="56">
        <v>1</v>
      </c>
      <c r="E8" s="19" t="s">
        <v>192</v>
      </c>
      <c r="F8" s="24">
        <v>1</v>
      </c>
      <c r="G8" s="50">
        <v>9675</v>
      </c>
      <c r="H8" s="50"/>
      <c r="I8" s="50">
        <v>9675</v>
      </c>
      <c r="J8" s="50"/>
    </row>
    <row r="9" spans="1:10" ht="12.75">
      <c r="A9" s="15">
        <v>2</v>
      </c>
      <c r="B9" s="15" t="s">
        <v>190</v>
      </c>
      <c r="C9" s="16" t="s">
        <v>193</v>
      </c>
      <c r="D9" s="15">
        <v>1</v>
      </c>
      <c r="E9" s="19" t="s">
        <v>194</v>
      </c>
      <c r="F9" s="19">
        <v>1</v>
      </c>
      <c r="G9" s="50">
        <v>500</v>
      </c>
      <c r="H9" s="50">
        <v>500</v>
      </c>
      <c r="I9" s="50"/>
      <c r="J9" s="50"/>
    </row>
    <row r="10" spans="1:10" ht="25.5">
      <c r="A10" s="15">
        <v>3</v>
      </c>
      <c r="B10" s="15" t="s">
        <v>190</v>
      </c>
      <c r="C10" s="16" t="s">
        <v>195</v>
      </c>
      <c r="D10" s="15">
        <v>1</v>
      </c>
      <c r="E10" s="23" t="s">
        <v>196</v>
      </c>
      <c r="F10" s="24">
        <v>2</v>
      </c>
      <c r="G10" s="50">
        <v>400</v>
      </c>
      <c r="H10" s="50">
        <v>400</v>
      </c>
      <c r="I10" s="50"/>
      <c r="J10" s="50"/>
    </row>
    <row r="11" spans="1:10" ht="12.75">
      <c r="A11" s="15">
        <v>4</v>
      </c>
      <c r="B11" s="15" t="s">
        <v>190</v>
      </c>
      <c r="C11" s="16" t="s">
        <v>191</v>
      </c>
      <c r="D11" s="15">
        <v>1</v>
      </c>
      <c r="E11" s="94" t="s">
        <v>197</v>
      </c>
      <c r="F11" s="15">
        <v>1</v>
      </c>
      <c r="G11" s="95">
        <v>400</v>
      </c>
      <c r="H11" s="95">
        <v>400</v>
      </c>
      <c r="I11" s="95"/>
      <c r="J11" s="95"/>
    </row>
    <row r="12" spans="1:10" ht="12.75">
      <c r="A12" s="15">
        <v>5</v>
      </c>
      <c r="B12" s="15" t="s">
        <v>190</v>
      </c>
      <c r="C12" s="26" t="s">
        <v>198</v>
      </c>
      <c r="D12" s="56">
        <v>1</v>
      </c>
      <c r="E12" s="19" t="s">
        <v>199</v>
      </c>
      <c r="F12" s="19">
        <v>1</v>
      </c>
      <c r="G12" s="96">
        <v>280</v>
      </c>
      <c r="H12" s="96">
        <v>280</v>
      </c>
      <c r="I12" s="96"/>
      <c r="J12" s="96"/>
    </row>
    <row r="13" spans="1:10" ht="12.75">
      <c r="A13" s="15">
        <v>6</v>
      </c>
      <c r="B13" s="15" t="s">
        <v>190</v>
      </c>
      <c r="C13" s="26" t="s">
        <v>191</v>
      </c>
      <c r="D13" s="56">
        <v>1</v>
      </c>
      <c r="E13" s="23" t="s">
        <v>200</v>
      </c>
      <c r="F13" s="24">
        <v>1</v>
      </c>
      <c r="G13" s="50">
        <v>600</v>
      </c>
      <c r="H13" s="50">
        <v>600</v>
      </c>
      <c r="I13" s="50"/>
      <c r="J13" s="50"/>
    </row>
    <row r="14" spans="1:10" ht="12.75">
      <c r="A14" s="15">
        <v>7</v>
      </c>
      <c r="B14" s="15" t="s">
        <v>190</v>
      </c>
      <c r="C14" s="26" t="s">
        <v>198</v>
      </c>
      <c r="D14" s="56">
        <v>1</v>
      </c>
      <c r="E14" s="23" t="s">
        <v>201</v>
      </c>
      <c r="F14" s="24">
        <v>1</v>
      </c>
      <c r="G14" s="50">
        <v>1000</v>
      </c>
      <c r="H14" s="50">
        <v>1000</v>
      </c>
      <c r="I14" s="50"/>
      <c r="J14" s="50"/>
    </row>
    <row r="15" spans="1:10" ht="12.75">
      <c r="A15" s="15">
        <v>8</v>
      </c>
      <c r="B15" s="31" t="s">
        <v>190</v>
      </c>
      <c r="C15" s="32" t="s">
        <v>198</v>
      </c>
      <c r="D15" s="97">
        <v>1</v>
      </c>
      <c r="E15" s="23" t="s">
        <v>202</v>
      </c>
      <c r="F15" s="18">
        <v>1</v>
      </c>
      <c r="G15" s="98">
        <v>800</v>
      </c>
      <c r="H15" s="98">
        <v>800</v>
      </c>
      <c r="I15" s="3"/>
      <c r="J15" s="3"/>
    </row>
    <row r="16" spans="1:10" ht="12.75">
      <c r="A16" s="15">
        <v>9</v>
      </c>
      <c r="B16" s="31" t="s">
        <v>190</v>
      </c>
      <c r="C16" s="32" t="s">
        <v>203</v>
      </c>
      <c r="D16" s="97">
        <v>1</v>
      </c>
      <c r="E16" s="23" t="s">
        <v>194</v>
      </c>
      <c r="F16" s="18">
        <v>2</v>
      </c>
      <c r="G16" s="98">
        <v>1000</v>
      </c>
      <c r="H16" s="98">
        <v>1000</v>
      </c>
      <c r="I16" s="3"/>
      <c r="J16" s="3"/>
    </row>
    <row r="17" spans="1:10" ht="12.75">
      <c r="A17" s="15">
        <v>10</v>
      </c>
      <c r="B17" s="31" t="s">
        <v>190</v>
      </c>
      <c r="C17" s="32" t="s">
        <v>198</v>
      </c>
      <c r="D17" s="97">
        <v>1</v>
      </c>
      <c r="E17" s="23" t="s">
        <v>204</v>
      </c>
      <c r="F17" s="18">
        <v>2</v>
      </c>
      <c r="G17" s="98">
        <v>600</v>
      </c>
      <c r="H17" s="98">
        <v>600</v>
      </c>
      <c r="I17" s="3"/>
      <c r="J17" s="3"/>
    </row>
    <row r="18" spans="1:10" ht="12.75">
      <c r="A18" s="15">
        <v>11</v>
      </c>
      <c r="B18" s="31" t="s">
        <v>190</v>
      </c>
      <c r="C18" s="32" t="s">
        <v>198</v>
      </c>
      <c r="D18" s="97">
        <v>1</v>
      </c>
      <c r="E18" s="23" t="s">
        <v>205</v>
      </c>
      <c r="F18" s="18">
        <v>1</v>
      </c>
      <c r="G18" s="98">
        <v>210</v>
      </c>
      <c r="H18" s="98">
        <v>210</v>
      </c>
      <c r="I18" s="3"/>
      <c r="J18" s="3"/>
    </row>
    <row r="19" spans="1:10" ht="25.5">
      <c r="A19" s="15">
        <v>12</v>
      </c>
      <c r="B19" s="31" t="s">
        <v>190</v>
      </c>
      <c r="C19" s="32" t="s">
        <v>198</v>
      </c>
      <c r="D19" s="97">
        <v>1</v>
      </c>
      <c r="E19" s="23" t="s">
        <v>206</v>
      </c>
      <c r="F19" s="18">
        <v>1</v>
      </c>
      <c r="G19" s="98">
        <v>500</v>
      </c>
      <c r="H19" s="98">
        <v>500</v>
      </c>
      <c r="I19" s="3"/>
      <c r="J19" s="3"/>
    </row>
    <row r="20" spans="1:10" ht="12.75">
      <c r="A20" s="15">
        <v>13</v>
      </c>
      <c r="B20" s="31" t="s">
        <v>190</v>
      </c>
      <c r="C20" s="32" t="s">
        <v>203</v>
      </c>
      <c r="D20" s="97">
        <v>1</v>
      </c>
      <c r="E20" s="23" t="s">
        <v>207</v>
      </c>
      <c r="F20" s="18">
        <v>1</v>
      </c>
      <c r="G20" s="98">
        <v>1100</v>
      </c>
      <c r="H20" s="98">
        <v>1100</v>
      </c>
      <c r="I20" s="3"/>
      <c r="J20" s="3"/>
    </row>
    <row r="21" spans="1:10" ht="12.75">
      <c r="A21" s="15"/>
      <c r="B21" s="99"/>
      <c r="C21" s="100"/>
      <c r="D21" s="101"/>
      <c r="E21" s="102"/>
      <c r="F21" s="103"/>
      <c r="G21" s="104"/>
      <c r="H21" s="105"/>
      <c r="I21" s="105"/>
      <c r="J21" s="104"/>
    </row>
    <row r="22" spans="5:10" ht="12.75">
      <c r="E22" s="106" t="s">
        <v>29</v>
      </c>
      <c r="F22" s="107"/>
      <c r="G22" s="108">
        <f>SUM(G8:G21)</f>
        <v>17065</v>
      </c>
      <c r="H22" s="108">
        <f>SUM(H8:H21)</f>
        <v>7390</v>
      </c>
      <c r="I22" s="108">
        <f>SUM(I8:I21)</f>
        <v>9675</v>
      </c>
      <c r="J22" s="108">
        <f>SUM(J8:J21)</f>
        <v>0</v>
      </c>
    </row>
    <row r="23" spans="5:10" ht="12.75">
      <c r="E23" s="29"/>
      <c r="F23" s="9"/>
      <c r="G23" s="120"/>
      <c r="H23" s="120"/>
      <c r="I23" s="120"/>
      <c r="J23" s="120"/>
    </row>
    <row r="24" spans="5:10" ht="12.75">
      <c r="E24" s="29"/>
      <c r="F24" s="9"/>
      <c r="G24" s="120"/>
      <c r="H24" s="120"/>
      <c r="I24" s="120"/>
      <c r="J24" s="120"/>
    </row>
    <row r="25" ht="15.75">
      <c r="C25" s="39" t="s">
        <v>213</v>
      </c>
    </row>
    <row r="27" spans="1:9" ht="12.75">
      <c r="A27" s="71"/>
      <c r="B27" s="110"/>
      <c r="C27" s="110"/>
      <c r="D27" s="111"/>
      <c r="E27" s="112"/>
      <c r="F27" s="296" t="s">
        <v>36</v>
      </c>
      <c r="G27" s="298" t="s">
        <v>37</v>
      </c>
      <c r="H27" s="292" t="s">
        <v>186</v>
      </c>
      <c r="I27" s="293"/>
    </row>
    <row r="28" spans="1:9" ht="25.5">
      <c r="A28" s="13" t="s">
        <v>32</v>
      </c>
      <c r="B28" s="57" t="s">
        <v>33</v>
      </c>
      <c r="C28" s="13" t="s">
        <v>34</v>
      </c>
      <c r="D28" s="58" t="s">
        <v>83</v>
      </c>
      <c r="E28" s="113" t="s">
        <v>140</v>
      </c>
      <c r="F28" s="297"/>
      <c r="G28" s="291"/>
      <c r="H28" s="13" t="s">
        <v>188</v>
      </c>
      <c r="I28" s="13" t="s">
        <v>189</v>
      </c>
    </row>
    <row r="29" spans="1:9" ht="12.75">
      <c r="A29" s="62">
        <v>1</v>
      </c>
      <c r="B29" s="26" t="s">
        <v>190</v>
      </c>
      <c r="C29" s="55" t="s">
        <v>70</v>
      </c>
      <c r="D29" s="56">
        <v>1</v>
      </c>
      <c r="E29" s="114" t="s">
        <v>209</v>
      </c>
      <c r="F29" s="56">
        <v>1</v>
      </c>
      <c r="G29" s="115">
        <v>500</v>
      </c>
      <c r="H29" s="115"/>
      <c r="I29" s="115">
        <v>500</v>
      </c>
    </row>
    <row r="30" spans="1:9" ht="25.5">
      <c r="A30" s="62">
        <v>2</v>
      </c>
      <c r="B30" s="26" t="s">
        <v>190</v>
      </c>
      <c r="C30" s="26" t="s">
        <v>203</v>
      </c>
      <c r="D30" s="56">
        <v>1</v>
      </c>
      <c r="E30" s="114" t="s">
        <v>210</v>
      </c>
      <c r="F30" s="49" t="s">
        <v>211</v>
      </c>
      <c r="G30" s="116">
        <v>1000</v>
      </c>
      <c r="H30" s="116"/>
      <c r="I30" s="116">
        <v>1000</v>
      </c>
    </row>
    <row r="31" spans="1:9" ht="12.75">
      <c r="A31" s="71"/>
      <c r="B31" s="72"/>
      <c r="C31" s="72"/>
      <c r="D31" s="73"/>
      <c r="E31" s="117" t="s">
        <v>212</v>
      </c>
      <c r="F31" s="68"/>
      <c r="G31" s="118">
        <f>SUM(G29:G30)</f>
        <v>1500</v>
      </c>
      <c r="H31" s="68"/>
      <c r="I31" s="119">
        <f>SUM(I29:I30)</f>
        <v>1500</v>
      </c>
    </row>
    <row r="32" spans="1:9" ht="12.75">
      <c r="A32" s="71"/>
      <c r="B32" s="72"/>
      <c r="C32" s="72"/>
      <c r="D32" s="73"/>
      <c r="E32" s="112"/>
      <c r="F32" s="111"/>
      <c r="G32" s="245"/>
      <c r="H32" s="111"/>
      <c r="I32" s="246"/>
    </row>
    <row r="33" spans="1:9" ht="12.75">
      <c r="A33" s="71"/>
      <c r="B33" s="72"/>
      <c r="C33" s="72"/>
      <c r="D33" s="73"/>
      <c r="E33" s="112"/>
      <c r="F33" s="7" t="s">
        <v>77</v>
      </c>
      <c r="G33" s="245">
        <f>G22+G31</f>
        <v>18565</v>
      </c>
      <c r="H33" s="245">
        <f>H22+H31</f>
        <v>7390</v>
      </c>
      <c r="I33" s="245">
        <f>I22+I31</f>
        <v>11175</v>
      </c>
    </row>
    <row r="34" spans="1:9" ht="12.75">
      <c r="A34" s="71"/>
      <c r="B34" s="72"/>
      <c r="C34" s="72"/>
      <c r="D34" s="73"/>
      <c r="E34" s="112"/>
      <c r="F34" s="111"/>
      <c r="G34" s="245"/>
      <c r="H34" s="111"/>
      <c r="I34" s="246"/>
    </row>
    <row r="35" spans="1:9" ht="12.75">
      <c r="A35" s="71"/>
      <c r="B35" s="72"/>
      <c r="C35" s="72"/>
      <c r="D35" s="73"/>
      <c r="E35" s="112"/>
      <c r="F35" s="111"/>
      <c r="G35" s="245"/>
      <c r="H35" s="111"/>
      <c r="I35" s="246"/>
    </row>
    <row r="36" spans="1:9" ht="12.75">
      <c r="A36" s="71"/>
      <c r="B36" s="72"/>
      <c r="C36" s="72"/>
      <c r="D36" s="73"/>
      <c r="E36" s="112"/>
      <c r="F36" s="111"/>
      <c r="G36" s="245"/>
      <c r="H36" s="111"/>
      <c r="I36" s="246"/>
    </row>
    <row r="37" spans="1:9" ht="12.75">
      <c r="A37" s="71"/>
      <c r="B37" s="72"/>
      <c r="C37" s="72"/>
      <c r="D37" s="73"/>
      <c r="E37" s="112"/>
      <c r="F37" s="111"/>
      <c r="G37" s="245"/>
      <c r="H37" s="111"/>
      <c r="I37" s="246"/>
    </row>
    <row r="38" ht="15">
      <c r="D38" s="247" t="s">
        <v>448</v>
      </c>
    </row>
    <row r="40" spans="1:10" ht="38.25">
      <c r="A40" s="15"/>
      <c r="B40" s="99" t="s">
        <v>190</v>
      </c>
      <c r="C40" s="100" t="s">
        <v>191</v>
      </c>
      <c r="D40" s="101">
        <v>1</v>
      </c>
      <c r="E40" s="102" t="s">
        <v>208</v>
      </c>
      <c r="F40" s="103">
        <v>1</v>
      </c>
      <c r="G40" s="104">
        <v>25000</v>
      </c>
      <c r="H40" s="105"/>
      <c r="I40" s="105"/>
      <c r="J40" s="104">
        <v>25000</v>
      </c>
    </row>
  </sheetData>
  <sheetProtection/>
  <mergeCells count="6">
    <mergeCell ref="G6:G7"/>
    <mergeCell ref="H6:I6"/>
    <mergeCell ref="J6:J7"/>
    <mergeCell ref="F27:F28"/>
    <mergeCell ref="G27:G28"/>
    <mergeCell ref="H27:I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27.28125" style="0" customWidth="1"/>
    <col min="4" max="4" width="10.57421875" style="0" customWidth="1"/>
    <col min="5" max="5" width="22.28125" style="0" customWidth="1"/>
    <col min="6" max="6" width="12.00390625" style="4" customWidth="1"/>
    <col min="7" max="7" width="13.57421875" style="5" customWidth="1"/>
    <col min="8" max="8" width="15.7109375" style="5" customWidth="1"/>
    <col min="9" max="9" width="44.421875" style="6" customWidth="1"/>
  </cols>
  <sheetData>
    <row r="1" ht="12.75">
      <c r="I1" s="6" t="s">
        <v>236</v>
      </c>
    </row>
    <row r="2" ht="12.75">
      <c r="I2" s="6" t="s">
        <v>627</v>
      </c>
    </row>
    <row r="3" ht="12.75">
      <c r="I3" s="6" t="s">
        <v>626</v>
      </c>
    </row>
    <row r="4" spans="1:9" ht="12.75">
      <c r="A4" s="7"/>
      <c r="B4" s="7"/>
      <c r="C4" s="7"/>
      <c r="D4" s="7"/>
      <c r="E4" s="8"/>
      <c r="F4" s="9"/>
      <c r="G4" s="10"/>
      <c r="I4" s="11"/>
    </row>
    <row r="5" spans="1:9" ht="15.75">
      <c r="A5" s="7"/>
      <c r="B5" s="7"/>
      <c r="C5" s="7"/>
      <c r="D5" s="7"/>
      <c r="E5" s="39" t="s">
        <v>215</v>
      </c>
      <c r="F5" s="12"/>
      <c r="G5" s="10"/>
      <c r="I5" s="41"/>
    </row>
    <row r="7" spans="1:9" ht="25.5">
      <c r="A7" s="13" t="s">
        <v>32</v>
      </c>
      <c r="B7" s="13" t="s">
        <v>33</v>
      </c>
      <c r="C7" s="13" t="s">
        <v>34</v>
      </c>
      <c r="D7" s="13" t="s">
        <v>83</v>
      </c>
      <c r="E7" s="13" t="s">
        <v>84</v>
      </c>
      <c r="F7" s="13" t="s">
        <v>36</v>
      </c>
      <c r="G7" s="13" t="s">
        <v>37</v>
      </c>
      <c r="H7" s="14" t="s">
        <v>85</v>
      </c>
      <c r="I7" s="13" t="s">
        <v>39</v>
      </c>
    </row>
    <row r="8" spans="1:10" ht="38.25">
      <c r="A8" s="15">
        <v>1</v>
      </c>
      <c r="B8" s="15" t="s">
        <v>216</v>
      </c>
      <c r="C8" s="16" t="s">
        <v>70</v>
      </c>
      <c r="D8" s="15"/>
      <c r="E8" s="15" t="s">
        <v>217</v>
      </c>
      <c r="F8" s="15">
        <v>1</v>
      </c>
      <c r="G8" s="45">
        <v>648</v>
      </c>
      <c r="H8" s="46">
        <v>648</v>
      </c>
      <c r="I8" s="16" t="s">
        <v>218</v>
      </c>
      <c r="J8" t="s">
        <v>219</v>
      </c>
    </row>
    <row r="9" spans="1:10" ht="25.5">
      <c r="A9" s="15">
        <v>2</v>
      </c>
      <c r="B9" s="15" t="s">
        <v>216</v>
      </c>
      <c r="C9" s="16" t="s">
        <v>70</v>
      </c>
      <c r="D9" s="15"/>
      <c r="E9" s="15" t="s">
        <v>220</v>
      </c>
      <c r="F9" s="15">
        <v>1</v>
      </c>
      <c r="G9" s="45">
        <v>402</v>
      </c>
      <c r="H9" s="46">
        <v>402</v>
      </c>
      <c r="I9" s="16" t="s">
        <v>221</v>
      </c>
      <c r="J9" t="s">
        <v>219</v>
      </c>
    </row>
    <row r="10" spans="1:10" ht="25.5">
      <c r="A10" s="49">
        <v>3</v>
      </c>
      <c r="B10" s="15" t="s">
        <v>216</v>
      </c>
      <c r="C10" s="16" t="s">
        <v>70</v>
      </c>
      <c r="D10" s="15"/>
      <c r="E10" s="19" t="s">
        <v>222</v>
      </c>
      <c r="F10" s="19">
        <v>2</v>
      </c>
      <c r="G10" s="50">
        <v>159</v>
      </c>
      <c r="H10" s="50">
        <v>318</v>
      </c>
      <c r="I10" s="22" t="s">
        <v>223</v>
      </c>
      <c r="J10" t="s">
        <v>219</v>
      </c>
    </row>
    <row r="11" spans="1:10" ht="25.5">
      <c r="A11" s="15">
        <v>4</v>
      </c>
      <c r="B11" s="15" t="s">
        <v>216</v>
      </c>
      <c r="C11" s="16" t="s">
        <v>70</v>
      </c>
      <c r="D11" s="15"/>
      <c r="E11" s="23" t="s">
        <v>224</v>
      </c>
      <c r="F11" s="24">
        <v>4</v>
      </c>
      <c r="G11" s="50">
        <v>200.5</v>
      </c>
      <c r="H11" s="50">
        <v>802</v>
      </c>
      <c r="I11" s="25" t="s">
        <v>223</v>
      </c>
      <c r="J11" t="s">
        <v>219</v>
      </c>
    </row>
    <row r="12" spans="1:9" ht="12.75">
      <c r="A12" s="15">
        <v>5</v>
      </c>
      <c r="B12" s="15" t="s">
        <v>216</v>
      </c>
      <c r="C12" s="121" t="s">
        <v>225</v>
      </c>
      <c r="D12" s="53">
        <v>1</v>
      </c>
      <c r="E12" s="19" t="s">
        <v>226</v>
      </c>
      <c r="F12" s="27" t="s">
        <v>227</v>
      </c>
      <c r="G12" s="54">
        <v>2500</v>
      </c>
      <c r="H12" s="50">
        <v>2500</v>
      </c>
      <c r="I12" s="22" t="s">
        <v>228</v>
      </c>
    </row>
    <row r="13" spans="1:9" ht="38.25">
      <c r="A13" s="15">
        <v>6</v>
      </c>
      <c r="B13" s="15" t="s">
        <v>216</v>
      </c>
      <c r="C13" s="121" t="s">
        <v>189</v>
      </c>
      <c r="D13" s="56">
        <v>2</v>
      </c>
      <c r="E13" s="19" t="s">
        <v>229</v>
      </c>
      <c r="F13" s="24">
        <v>1</v>
      </c>
      <c r="G13" s="50">
        <v>6000</v>
      </c>
      <c r="H13" s="50">
        <v>6000</v>
      </c>
      <c r="I13" s="22" t="s">
        <v>230</v>
      </c>
    </row>
    <row r="14" spans="1:9" ht="25.5">
      <c r="A14" s="15">
        <v>7</v>
      </c>
      <c r="B14" s="15" t="s">
        <v>216</v>
      </c>
      <c r="C14" s="121" t="s">
        <v>231</v>
      </c>
      <c r="D14" s="56">
        <v>4</v>
      </c>
      <c r="E14" s="19" t="s">
        <v>232</v>
      </c>
      <c r="F14" s="24">
        <v>1</v>
      </c>
      <c r="G14" s="50">
        <v>3000</v>
      </c>
      <c r="H14" s="50">
        <v>4500</v>
      </c>
      <c r="I14" s="22" t="s">
        <v>233</v>
      </c>
    </row>
    <row r="15" spans="1:9" ht="25.5">
      <c r="A15" s="15">
        <v>8</v>
      </c>
      <c r="B15" s="15" t="s">
        <v>216</v>
      </c>
      <c r="C15" s="121" t="s">
        <v>189</v>
      </c>
      <c r="D15" s="56">
        <v>2</v>
      </c>
      <c r="E15" s="19" t="s">
        <v>234</v>
      </c>
      <c r="F15" s="24">
        <v>1</v>
      </c>
      <c r="G15" s="50">
        <v>1200</v>
      </c>
      <c r="H15" s="50">
        <v>1200</v>
      </c>
      <c r="I15" s="22" t="s">
        <v>235</v>
      </c>
    </row>
    <row r="16" spans="1:8" ht="30.75" customHeight="1">
      <c r="A16" s="122"/>
      <c r="B16" s="122"/>
      <c r="C16" s="123"/>
      <c r="D16" s="124"/>
      <c r="E16" s="51"/>
      <c r="G16" s="5" t="s">
        <v>29</v>
      </c>
      <c r="H16" s="5">
        <f>SUM(H8:H15)</f>
        <v>16370</v>
      </c>
    </row>
    <row r="18" spans="1:7" ht="12.75">
      <c r="A18" s="6"/>
      <c r="B18" s="6"/>
      <c r="C18" s="6"/>
      <c r="D18" s="6"/>
      <c r="E18" s="6"/>
      <c r="F18" s="6"/>
      <c r="G18" s="6"/>
    </row>
    <row r="20" ht="15.75">
      <c r="C20" s="39" t="s">
        <v>247</v>
      </c>
    </row>
    <row r="23" spans="1:9" ht="25.5">
      <c r="A23" s="13" t="s">
        <v>32</v>
      </c>
      <c r="B23" s="57" t="s">
        <v>33</v>
      </c>
      <c r="C23" s="57" t="s">
        <v>34</v>
      </c>
      <c r="D23" s="58" t="s">
        <v>83</v>
      </c>
      <c r="E23" s="59" t="s">
        <v>140</v>
      </c>
      <c r="F23" s="60" t="s">
        <v>36</v>
      </c>
      <c r="G23" s="60" t="s">
        <v>37</v>
      </c>
      <c r="H23" s="61" t="s">
        <v>85</v>
      </c>
      <c r="I23" s="58" t="s">
        <v>141</v>
      </c>
    </row>
    <row r="24" spans="1:9" ht="25.5">
      <c r="A24" s="62">
        <v>1</v>
      </c>
      <c r="B24" s="121" t="s">
        <v>216</v>
      </c>
      <c r="C24" s="121" t="s">
        <v>237</v>
      </c>
      <c r="D24" s="63">
        <v>1</v>
      </c>
      <c r="E24" s="125" t="s">
        <v>238</v>
      </c>
      <c r="F24" s="63"/>
      <c r="G24" s="65"/>
      <c r="H24" s="66">
        <v>1500</v>
      </c>
      <c r="I24" s="64" t="s">
        <v>239</v>
      </c>
    </row>
    <row r="25" spans="1:9" ht="12.75">
      <c r="A25" s="62">
        <v>2</v>
      </c>
      <c r="B25" s="121" t="s">
        <v>216</v>
      </c>
      <c r="C25" s="55" t="s">
        <v>70</v>
      </c>
      <c r="D25" s="56">
        <v>2</v>
      </c>
      <c r="E25" s="125" t="s">
        <v>240</v>
      </c>
      <c r="F25" s="63"/>
      <c r="G25" s="65"/>
      <c r="H25" s="66">
        <v>5000</v>
      </c>
      <c r="I25" s="125" t="s">
        <v>241</v>
      </c>
    </row>
    <row r="26" spans="1:9" ht="12.75">
      <c r="A26" s="62">
        <v>4</v>
      </c>
      <c r="B26" s="121" t="s">
        <v>216</v>
      </c>
      <c r="C26" s="121" t="s">
        <v>242</v>
      </c>
      <c r="D26" s="56">
        <v>2</v>
      </c>
      <c r="E26" s="125" t="s">
        <v>243</v>
      </c>
      <c r="F26" s="63"/>
      <c r="G26" s="70"/>
      <c r="H26" s="66">
        <v>6000</v>
      </c>
      <c r="I26" s="125" t="s">
        <v>244</v>
      </c>
    </row>
    <row r="27" spans="1:9" ht="12.75">
      <c r="A27" s="62">
        <v>5</v>
      </c>
      <c r="B27" s="121" t="s">
        <v>216</v>
      </c>
      <c r="C27" s="121" t="s">
        <v>242</v>
      </c>
      <c r="D27" s="56">
        <v>2</v>
      </c>
      <c r="E27" s="125" t="s">
        <v>245</v>
      </c>
      <c r="F27" s="68"/>
      <c r="G27" s="65"/>
      <c r="H27" s="126"/>
      <c r="I27" s="127" t="s">
        <v>246</v>
      </c>
    </row>
    <row r="28" spans="1:9" ht="12.75">
      <c r="A28" s="62"/>
      <c r="B28" s="55"/>
      <c r="C28" s="55"/>
      <c r="D28" s="56"/>
      <c r="E28" s="64"/>
      <c r="F28" s="56"/>
      <c r="G28" s="65"/>
      <c r="H28" s="66"/>
      <c r="I28" s="64"/>
    </row>
    <row r="29" spans="1:9" ht="12.75">
      <c r="A29" s="62"/>
      <c r="B29" s="55"/>
      <c r="C29" s="55"/>
      <c r="D29" s="56"/>
      <c r="E29" s="64"/>
      <c r="F29" s="56"/>
      <c r="G29" s="65"/>
      <c r="H29" s="126"/>
      <c r="I29" s="64"/>
    </row>
    <row r="30" spans="1:9" ht="12.75">
      <c r="A30" s="71"/>
      <c r="B30" s="72"/>
      <c r="C30" s="72"/>
      <c r="D30" s="73"/>
      <c r="E30" s="74"/>
      <c r="F30" s="73"/>
      <c r="G30" s="230" t="s">
        <v>29</v>
      </c>
      <c r="H30" s="75">
        <f>SUM(H24:H29)</f>
        <v>12500</v>
      </c>
      <c r="I30" s="76"/>
    </row>
    <row r="32" spans="7:8" ht="12.75">
      <c r="G32" s="155" t="s">
        <v>77</v>
      </c>
      <c r="H32" s="244">
        <f>H16+H30</f>
        <v>28870</v>
      </c>
    </row>
    <row r="34" spans="6:8" ht="12.75">
      <c r="F34" t="s">
        <v>433</v>
      </c>
      <c r="H34" s="5">
        <v>14300</v>
      </c>
    </row>
    <row r="35" spans="6:8" ht="12.75">
      <c r="F35" s="299" t="s">
        <v>435</v>
      </c>
      <c r="G35" s="299"/>
      <c r="H35" s="5">
        <v>14570</v>
      </c>
    </row>
  </sheetData>
  <sheetProtection/>
  <mergeCells count="1">
    <mergeCell ref="F35:G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00390625" style="71" customWidth="1"/>
    <col min="2" max="2" width="9.140625" style="72" customWidth="1"/>
    <col min="3" max="3" width="15.140625" style="72" customWidth="1"/>
    <col min="4" max="4" width="9.7109375" style="73" customWidth="1"/>
    <col min="5" max="5" width="37.28125" style="74" customWidth="1"/>
    <col min="6" max="6" width="12.00390625" style="73" customWidth="1"/>
    <col min="7" max="7" width="11.00390625" style="73" customWidth="1"/>
    <col min="8" max="8" width="10.28125" style="75" customWidth="1"/>
    <col min="9" max="9" width="42.140625" style="76" customWidth="1"/>
    <col min="10" max="16384" width="9.140625" style="73" customWidth="1"/>
  </cols>
  <sheetData>
    <row r="1" ht="12.75">
      <c r="I1" s="76" t="s">
        <v>248</v>
      </c>
    </row>
    <row r="2" ht="12.75">
      <c r="I2" s="76" t="s">
        <v>627</v>
      </c>
    </row>
    <row r="3" ht="12.75">
      <c r="I3" s="76" t="s">
        <v>626</v>
      </c>
    </row>
    <row r="4" spans="2:10" ht="30.75" customHeight="1">
      <c r="B4" s="110"/>
      <c r="C4" s="231" t="s">
        <v>436</v>
      </c>
      <c r="D4" s="128"/>
      <c r="E4" s="129"/>
      <c r="F4" s="128"/>
      <c r="G4" s="128"/>
      <c r="H4" s="130"/>
      <c r="I4" s="132"/>
      <c r="J4" s="133"/>
    </row>
    <row r="5" spans="2:9" ht="12.75">
      <c r="B5" s="110"/>
      <c r="C5" s="110"/>
      <c r="D5" s="111"/>
      <c r="E5" s="112"/>
      <c r="F5" s="111"/>
      <c r="G5" s="111"/>
      <c r="H5" s="134"/>
      <c r="I5" s="135"/>
    </row>
    <row r="6" spans="1:9" s="84" customFormat="1" ht="25.5">
      <c r="A6" s="13" t="s">
        <v>32</v>
      </c>
      <c r="B6" s="57" t="s">
        <v>33</v>
      </c>
      <c r="C6" s="57" t="s">
        <v>34</v>
      </c>
      <c r="D6" s="58" t="s">
        <v>83</v>
      </c>
      <c r="E6" s="59" t="s">
        <v>140</v>
      </c>
      <c r="F6" s="60" t="s">
        <v>36</v>
      </c>
      <c r="G6" s="60"/>
      <c r="H6" s="61" t="s">
        <v>85</v>
      </c>
      <c r="I6" s="58" t="s">
        <v>141</v>
      </c>
    </row>
    <row r="7" spans="1:9" ht="38.25">
      <c r="A7" s="62">
        <v>1</v>
      </c>
      <c r="B7" s="55" t="s">
        <v>249</v>
      </c>
      <c r="C7" s="55" t="s">
        <v>58</v>
      </c>
      <c r="D7" s="63">
        <v>1</v>
      </c>
      <c r="E7" s="64" t="s">
        <v>250</v>
      </c>
      <c r="F7" s="63" t="s">
        <v>251</v>
      </c>
      <c r="G7" s="65"/>
      <c r="H7" s="66">
        <v>6000</v>
      </c>
      <c r="I7" s="67" t="s">
        <v>252</v>
      </c>
    </row>
    <row r="8" spans="1:14" ht="102">
      <c r="A8" s="62">
        <v>2</v>
      </c>
      <c r="B8" s="55" t="s">
        <v>249</v>
      </c>
      <c r="C8" s="55" t="s">
        <v>117</v>
      </c>
      <c r="D8" s="56">
        <v>2</v>
      </c>
      <c r="E8" s="64" t="s">
        <v>253</v>
      </c>
      <c r="F8" s="63" t="s">
        <v>254</v>
      </c>
      <c r="G8" s="65"/>
      <c r="H8" s="66">
        <v>11000</v>
      </c>
      <c r="I8" s="64" t="s">
        <v>255</v>
      </c>
      <c r="J8" s="136"/>
      <c r="K8" s="136"/>
      <c r="L8" s="136"/>
      <c r="M8" s="137"/>
      <c r="N8" s="137"/>
    </row>
    <row r="9" spans="1:9" ht="12.75">
      <c r="A9" s="62"/>
      <c r="B9" s="55"/>
      <c r="C9" s="55"/>
      <c r="D9" s="56"/>
      <c r="E9" s="64"/>
      <c r="F9" s="56"/>
      <c r="G9" s="65"/>
      <c r="H9" s="66"/>
      <c r="I9" s="67"/>
    </row>
    <row r="10" spans="1:9" ht="12.75">
      <c r="A10" s="62"/>
      <c r="B10" s="55"/>
      <c r="C10" s="55"/>
      <c r="D10" s="68"/>
      <c r="E10" s="64"/>
      <c r="F10" s="68"/>
      <c r="G10" s="138" t="s">
        <v>29</v>
      </c>
      <c r="H10" s="139">
        <f>SUM(H7:H9)</f>
        <v>17000</v>
      </c>
      <c r="I10" s="69"/>
    </row>
    <row r="11" spans="7:8" ht="12.75">
      <c r="G11" s="91"/>
      <c r="H11" s="152"/>
    </row>
    <row r="12" spans="6:8" ht="12.75">
      <c r="F12" s="73" t="s">
        <v>437</v>
      </c>
      <c r="H12" s="75">
        <v>12022</v>
      </c>
    </row>
    <row r="13" spans="6:8" ht="12.75">
      <c r="F13" s="73" t="s">
        <v>434</v>
      </c>
      <c r="H13" s="75">
        <v>4978</v>
      </c>
    </row>
    <row r="15" spans="1:9" ht="12.75">
      <c r="A15" s="62"/>
      <c r="B15" s="55" t="s">
        <v>249</v>
      </c>
      <c r="C15" s="55" t="s">
        <v>256</v>
      </c>
      <c r="D15" s="68"/>
      <c r="E15" s="64" t="s">
        <v>257</v>
      </c>
      <c r="F15" s="68"/>
      <c r="G15" s="65"/>
      <c r="H15" s="66">
        <v>2938</v>
      </c>
      <c r="I15" s="69" t="s">
        <v>621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Laima Liepiņa</cp:lastModifiedBy>
  <cp:lastPrinted>2013-05-07T07:34:14Z</cp:lastPrinted>
  <dcterms:created xsi:type="dcterms:W3CDTF">2013-04-19T12:58:10Z</dcterms:created>
  <dcterms:modified xsi:type="dcterms:W3CDTF">2013-05-07T07:34:34Z</dcterms:modified>
  <cp:category/>
  <cp:version/>
  <cp:contentType/>
  <cp:contentStatus/>
</cp:coreProperties>
</file>